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17140439-E83A-43BD-9FD6-00C4901D9E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9" i="13" l="1"/>
  <c r="I68" i="13"/>
  <c r="L68" i="13"/>
  <c r="L93" i="13"/>
  <c r="L92" i="13"/>
  <c r="L91" i="13"/>
  <c r="L90" i="13"/>
  <c r="L89" i="13"/>
  <c r="L88" i="13"/>
  <c r="L87" i="13"/>
  <c r="L86" i="13"/>
  <c r="L85" i="13"/>
  <c r="L84" i="13"/>
  <c r="L83" i="13"/>
  <c r="L82" i="13"/>
  <c r="L81" i="13"/>
  <c r="L80" i="13"/>
  <c r="L79" i="13"/>
  <c r="L78" i="13"/>
  <c r="L77" i="13"/>
  <c r="I70" i="13"/>
  <c r="I71" i="13"/>
  <c r="I72" i="13"/>
  <c r="I73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L73" i="13" l="1"/>
  <c r="L72" i="13"/>
  <c r="L71" i="13"/>
  <c r="L70" i="13"/>
  <c r="L69" i="13"/>
  <c r="L76" i="13"/>
</calcChain>
</file>

<file path=xl/sharedStrings.xml><?xml version="1.0" encoding="utf-8"?>
<sst xmlns="http://schemas.openxmlformats.org/spreadsheetml/2006/main" count="400" uniqueCount="249">
  <si>
    <t>Chongqing University</t>
    <phoneticPr fontId="1" type="noConversion"/>
  </si>
  <si>
    <t>Iran</t>
    <phoneticPr fontId="1" type="noConversion"/>
  </si>
  <si>
    <t>Chongqing University</t>
  </si>
  <si>
    <t>zhanglu@ysu.edu.cn; hanshm@ysu.edu.cn</t>
  </si>
  <si>
    <t>Zhengzhou University</t>
  </si>
  <si>
    <t>Lanyue Cui</t>
  </si>
  <si>
    <t>China</t>
  </si>
  <si>
    <t>Harbin Engineering University</t>
  </si>
  <si>
    <t>Kun-kun Deng</t>
  </si>
  <si>
    <t>Youwen Yang</t>
  </si>
  <si>
    <t>Jiangxi University of Science and Technology</t>
  </si>
  <si>
    <t>Shandong University of Science and Technology</t>
  </si>
  <si>
    <t>Jing Bai</t>
  </si>
  <si>
    <t>Qinghuan Huo</t>
  </si>
  <si>
    <t>Liang Wu</t>
  </si>
  <si>
    <t>Min Zha</t>
  </si>
  <si>
    <t>Jinghuai Zhang</t>
  </si>
  <si>
    <t>Shanghai Jiao Tong University</t>
  </si>
  <si>
    <t>Xiaopeng Lu</t>
  </si>
  <si>
    <t>luxiaopeng@mail.neu.edu.cn</t>
  </si>
  <si>
    <t>Northeastern University</t>
  </si>
  <si>
    <t>Lifei Wang</t>
  </si>
  <si>
    <t>Cheng Wang</t>
  </si>
  <si>
    <t>Peking University</t>
  </si>
  <si>
    <t>Chinese Academy of Sciences</t>
  </si>
  <si>
    <t>Taiki Nakata</t>
  </si>
  <si>
    <t>Nagaoka University of Technology</t>
  </si>
  <si>
    <t>Japan</t>
  </si>
  <si>
    <t>Sung Hyuk Park</t>
  </si>
  <si>
    <t>Helmholtz-Zentrum Hereon</t>
  </si>
  <si>
    <t>Germany</t>
  </si>
  <si>
    <t>Hajo Dieringa</t>
  </si>
  <si>
    <t>Hamed Mirzadeh</t>
  </si>
  <si>
    <t>Iran</t>
  </si>
  <si>
    <t>asg17@mail.com</t>
  </si>
  <si>
    <t>Russia</t>
  </si>
  <si>
    <t>University of Tehran</t>
  </si>
  <si>
    <t>USA</t>
  </si>
  <si>
    <t>The Ohio State University</t>
  </si>
  <si>
    <t>Xiaoqin Zeng</t>
  </si>
  <si>
    <t>Rongshi Chen</t>
  </si>
  <si>
    <t>Qian Li</t>
    <phoneticPr fontId="1" type="noConversion"/>
  </si>
  <si>
    <t>Reza Mahmudi</t>
  </si>
  <si>
    <t>North University of China</t>
  </si>
  <si>
    <t>Yufeng Zheng</t>
  </si>
  <si>
    <t>luo.445@osu.edu</t>
  </si>
  <si>
    <t>Ruiqing Hou</t>
  </si>
  <si>
    <t>Jingan Li</t>
  </si>
  <si>
    <t>Qingshan Yang</t>
  </si>
  <si>
    <t>Peng Peng</t>
  </si>
  <si>
    <t>Qiang Yang</t>
  </si>
  <si>
    <t>Spain</t>
    <phoneticPr fontId="1" type="noConversion"/>
  </si>
  <si>
    <t>Henan University of Science and Technology</t>
    <phoneticPr fontId="1" type="noConversion"/>
  </si>
  <si>
    <t>Xiaoya Chen</t>
  </si>
  <si>
    <t>Feng Wang</t>
  </si>
  <si>
    <t>South Korea</t>
  </si>
  <si>
    <t>Email Addresses</t>
  </si>
  <si>
    <r>
      <t>DOI</t>
    </r>
    <r>
      <rPr>
        <b/>
        <sz val="10"/>
        <rFont val="微软雅黑"/>
        <family val="2"/>
        <charset val="134"/>
      </rPr>
      <t>链接</t>
    </r>
    <phoneticPr fontId="2" type="noConversion"/>
  </si>
  <si>
    <t>Ahmed, Mohamed M. Z.</t>
  </si>
  <si>
    <t>Moh.ahmed@psau.edu.sa</t>
  </si>
  <si>
    <t>Huang, Guangsheng; Zhou, Xiaoyuan; Li, Qian</t>
    <phoneticPr fontId="2" type="noConversion"/>
  </si>
  <si>
    <t>gshuang@cqu.edu.cn; xiaoyuan2013@cqu.edu.cn; cquliqian@cqu.edu.cn</t>
  </si>
  <si>
    <t>Luo, Alan A.</t>
  </si>
  <si>
    <t>Gnedenkov, A. S.</t>
  </si>
  <si>
    <t>Song, Guang-Ling</t>
  </si>
  <si>
    <t>songgl@sustech.edu.cn</t>
  </si>
  <si>
    <t>Liu, Yana; Zhu, Yunfeng</t>
  </si>
  <si>
    <t>yanaliu@njtech.edu.cn; yfzhu@njtech.edu.cn</t>
  </si>
  <si>
    <t>Meng, Mu</t>
  </si>
  <si>
    <t>meng19831021@163.com</t>
  </si>
  <si>
    <t>Mostaan, Hossein; Bakhsheshi-Rad, Hamid Reza</t>
    <phoneticPr fontId="2" type="noConversion"/>
  </si>
  <si>
    <t>h-mostaan@araku.ac.ir; rezabakhsheshi@pmt.iaun.ac.ir</t>
  </si>
  <si>
    <t>Qiao, Xiaoguang;Zheng, Mingyi</t>
    <phoneticPr fontId="2" type="noConversion"/>
  </si>
  <si>
    <t>xgqiao@hit.edu.cn; zhenghe@hit.edu.cn</t>
  </si>
  <si>
    <t>Luo, Alan A.; Peng, Peng</t>
    <phoneticPr fontId="2" type="noConversion"/>
  </si>
  <si>
    <t>peng_pp@foxmail.com; Luo445@osu.edu</t>
  </si>
  <si>
    <t>Lu, Xiaopeng</t>
  </si>
  <si>
    <t>Zhang, Lu;Han, Shumin</t>
    <phoneticPr fontId="2" type="noConversion"/>
  </si>
  <si>
    <t>Yin, Deng-Feng</t>
  </si>
  <si>
    <t>206191@csu.edu.cn</t>
  </si>
  <si>
    <t>Wu, Liang</t>
  </si>
  <si>
    <t>wuliang@cqu.edu.cn</t>
  </si>
  <si>
    <t>Guo, Enyu; Qiu, Ri; Wang, Tongmin</t>
    <phoneticPr fontId="2" type="noConversion"/>
  </si>
  <si>
    <t>eyguo@dlut.edu.cn; skd996165@sdust.edu.cn; tmwang@dlut.edu.cn</t>
  </si>
  <si>
    <t>Fattah-alhosseini, Arash;Kaseem, Mosab</t>
    <phoneticPr fontId="2" type="noConversion"/>
  </si>
  <si>
    <t>a.fattah@basu.ac.ir; mosabkaseem@sejong.ac.kr</t>
  </si>
  <si>
    <t>Chen, Ruirun</t>
  </si>
  <si>
    <t>ruirunchen@hit.edu.cn</t>
  </si>
  <si>
    <t>Weiler, J. P.</t>
    <phoneticPr fontId="2" type="noConversion"/>
  </si>
  <si>
    <t>Yang, Yan; Peng, Xiaodong; Pan, Fusheng</t>
    <phoneticPr fontId="2" type="noConversion"/>
  </si>
  <si>
    <t>Liu, Bo</t>
  </si>
  <si>
    <t>Shuai, Cijun; Peng, Shuping; Shuai, Cijun</t>
    <phoneticPr fontId="2" type="noConversion"/>
  </si>
  <si>
    <t>Yang, Junjie; Tong, Xin</t>
    <phoneticPr fontId="2" type="noConversion"/>
  </si>
  <si>
    <r>
      <rPr>
        <b/>
        <sz val="10"/>
        <rFont val="微软雅黑"/>
        <family val="2"/>
        <charset val="134"/>
      </rPr>
      <t>作者</t>
    </r>
    <phoneticPr fontId="2" type="noConversion"/>
  </si>
  <si>
    <r>
      <rPr>
        <b/>
        <sz val="10"/>
        <rFont val="微软雅黑"/>
        <family val="2"/>
        <charset val="134"/>
      </rPr>
      <t>通讯作者</t>
    </r>
    <phoneticPr fontId="2" type="noConversion"/>
  </si>
  <si>
    <r>
      <rPr>
        <b/>
        <sz val="10"/>
        <rFont val="微软雅黑"/>
        <family val="2"/>
        <charset val="134"/>
      </rPr>
      <t>出版时间</t>
    </r>
    <phoneticPr fontId="2" type="noConversion"/>
  </si>
  <si>
    <t>Arash Fattah-alhosseini</t>
    <phoneticPr fontId="1" type="noConversion"/>
  </si>
  <si>
    <t>Quan'an Li</t>
    <phoneticPr fontId="1" type="noConversion"/>
  </si>
  <si>
    <t>Yeungnam University</t>
    <phoneticPr fontId="1" type="noConversion"/>
  </si>
  <si>
    <t>Shaokang Guan</t>
    <phoneticPr fontId="1" type="noConversion"/>
  </si>
  <si>
    <t>Cijun Shuai</t>
    <phoneticPr fontId="1" type="noConversion"/>
  </si>
  <si>
    <t>Javier Llorca</t>
    <phoneticPr fontId="1" type="noConversion"/>
  </si>
  <si>
    <t>Polytechnic Unviersity of Madrid</t>
    <phoneticPr fontId="1" type="noConversion"/>
  </si>
  <si>
    <t>Gaowu Qin</t>
    <phoneticPr fontId="1" type="noConversion"/>
  </si>
  <si>
    <t>Young Gun Ko</t>
    <phoneticPr fontId="1" type="noConversion"/>
  </si>
  <si>
    <t>Bin Jiang</t>
    <phoneticPr fontId="1" type="noConversion"/>
  </si>
  <si>
    <t>Wenming Jiang</t>
  </si>
  <si>
    <t>Enyu Guo</t>
  </si>
  <si>
    <t>Yong Xue</t>
  </si>
  <si>
    <t>Jun Tan</t>
  </si>
  <si>
    <t>Liyuan Sheng</t>
  </si>
  <si>
    <t>National University of Science &amp; Technology (MISIS)</t>
  </si>
  <si>
    <t>Bai, Jingying; Wen, Chen</t>
    <phoneticPr fontId="2" type="noConversion"/>
  </si>
  <si>
    <t>Bu Ali Sina University</t>
    <phoneticPr fontId="1" type="noConversion"/>
  </si>
  <si>
    <t>South Korea</t>
    <phoneticPr fontId="1" type="noConversion"/>
  </si>
  <si>
    <t>Kai Guan</t>
  </si>
  <si>
    <t>Di Mei</t>
  </si>
  <si>
    <t>Qinghang Wang</t>
  </si>
  <si>
    <t>Guobing Wei</t>
  </si>
  <si>
    <t>Tao Ying</t>
  </si>
  <si>
    <t>Southeast University</t>
  </si>
  <si>
    <t>Jilin University</t>
  </si>
  <si>
    <t>Henan University of Science and Technology</t>
  </si>
  <si>
    <t>Dalian University of Technology</t>
  </si>
  <si>
    <t>Huazhong University of Science and Technology</t>
  </si>
  <si>
    <t>Shenyang University of Technology</t>
  </si>
  <si>
    <t>Taiyuan University of Technology</t>
  </si>
  <si>
    <t>Yangzhou University</t>
  </si>
  <si>
    <t>Changchun Institute of Applied Chemistry, Chinese Academy of Sciences</t>
  </si>
  <si>
    <t>Mosab Kaseem</t>
  </si>
  <si>
    <t>Sejong University</t>
  </si>
  <si>
    <t>Kyungpook National University</t>
  </si>
  <si>
    <t>Jianyue Zhang</t>
  </si>
  <si>
    <t>JMA Outstanding Editor Award</t>
  </si>
  <si>
    <t>Name</t>
  </si>
  <si>
    <t>Institution</t>
  </si>
  <si>
    <t>Country</t>
  </si>
  <si>
    <t>JMA Outstanding Youth Committee Member Award</t>
    <phoneticPr fontId="1" type="noConversion"/>
  </si>
  <si>
    <t>JMA Excellent Reviewer Award</t>
  </si>
  <si>
    <t>Reviewer</t>
  </si>
  <si>
    <t>Viacheslav Bazhenov</t>
  </si>
  <si>
    <t>Tingzhuang Han</t>
  </si>
  <si>
    <t>Xiangtan University</t>
  </si>
  <si>
    <t>Central South University</t>
  </si>
  <si>
    <t>Jiehua Li</t>
  </si>
  <si>
    <t>Montanuniversitat Leoben</t>
  </si>
  <si>
    <t>Austria</t>
  </si>
  <si>
    <t>Umer Masood</t>
  </si>
  <si>
    <t>The Aga Khan University</t>
  </si>
  <si>
    <t>Moslem Paidar</t>
  </si>
  <si>
    <t>Islamic Azad University South Tehran Branch</t>
  </si>
  <si>
    <t>Kyungpook National University (KNU)</t>
  </si>
  <si>
    <t>Chongqing University of Science and Technology</t>
  </si>
  <si>
    <t>Jong Un Lee</t>
  </si>
  <si>
    <t>JMA Best Paper Award</t>
  </si>
  <si>
    <t>JMA Outstanding Paper Award</t>
    <phoneticPr fontId="1" type="noConversion"/>
  </si>
  <si>
    <t>期卷</t>
    <phoneticPr fontId="1" type="noConversion"/>
  </si>
  <si>
    <t>页码</t>
    <phoneticPr fontId="1" type="noConversion"/>
  </si>
  <si>
    <t xml:space="preserve"> 903-915</t>
    <phoneticPr fontId="1" type="noConversion"/>
  </si>
  <si>
    <t>Ding, Xin; Chen, Ruirun*; Chen, Xiaoyu; Fang, Hongze; Wang, Qi; Su, Yanqing; Guo, Jingjie</t>
    <phoneticPr fontId="2" type="noConversion"/>
  </si>
  <si>
    <t xml:space="preserve">, (2023) </t>
    <phoneticPr fontId="1" type="noConversion"/>
  </si>
  <si>
    <t xml:space="preserve">11(3) </t>
  </si>
  <si>
    <t xml:space="preserve">11(12) </t>
  </si>
  <si>
    <t xml:space="preserve">11(9) </t>
  </si>
  <si>
    <t xml:space="preserve">11(10) </t>
  </si>
  <si>
    <t xml:space="preserve">11(8) </t>
  </si>
  <si>
    <t xml:space="preserve">11(4) </t>
  </si>
  <si>
    <t xml:space="preserve">11(11) </t>
  </si>
  <si>
    <t xml:space="preserve">11(7) </t>
  </si>
  <si>
    <t xml:space="preserve">11(10) </t>
    <phoneticPr fontId="1" type="noConversion"/>
  </si>
  <si>
    <t xml:space="preserve">11(1) </t>
    <phoneticPr fontId="1" type="noConversion"/>
  </si>
  <si>
    <t xml:space="preserve">11(2) </t>
    <phoneticPr fontId="1" type="noConversion"/>
  </si>
  <si>
    <t xml:space="preserve">11(8) </t>
    <phoneticPr fontId="1" type="noConversion"/>
  </si>
  <si>
    <t>3609-3619</t>
  </si>
  <si>
    <t>801-839</t>
  </si>
  <si>
    <t>4407-4419</t>
  </si>
  <si>
    <t>2999-3011</t>
  </si>
  <si>
    <t>3688-3709</t>
  </si>
  <si>
    <t>4628-4643</t>
  </si>
  <si>
    <t>2927-2938</t>
  </si>
  <si>
    <t>2776-2788</t>
  </si>
  <si>
    <t>4589-4602</t>
  </si>
  <si>
    <t>3724-3735</t>
  </si>
  <si>
    <t>4468-4484</t>
  </si>
  <si>
    <t>1236-1246</t>
  </si>
  <si>
    <t>3867-3895</t>
  </si>
  <si>
    <t>3896-3825</t>
  </si>
  <si>
    <t>3848-3991</t>
  </si>
  <si>
    <t>4082-4127</t>
  </si>
  <si>
    <t>2230-2259</t>
  </si>
  <si>
    <t>4710-4723</t>
  </si>
  <si>
    <t>Badkoobeh, Farzad; Mostaan, Hossein*; Rafiei, Mahdi; Bakhsheshi-Rad, Hamid Reza*; RamaKrishna, Seeram; Chen, Xiongbiao</t>
    <phoneticPr fontId="2" type="noConversion"/>
  </si>
  <si>
    <t>Zhang, Jianyue; Peng, Peng*; Yang, Qingshan; Luo, Alan A.*</t>
    <phoneticPr fontId="2" type="noConversion"/>
  </si>
  <si>
    <t>Fattah-alhosseini, Arash*; Chaharmahali, Razieh; Alizad, Sajad; Kaseem, Mosab*</t>
    <phoneticPr fontId="2" type="noConversion"/>
  </si>
  <si>
    <t>Gnedenkov, A. S.*; Sinebryukhov, S. L.; Nomerovskii, A. D.; Filonina, V. S.; Ustinov, A. Yu.; Gnedenkov, S. V.</t>
    <phoneticPr fontId="2" type="noConversion"/>
  </si>
  <si>
    <t>Meng, Mu*; Zhang, Honglei; Gao, Zhi; Lei, Genxing; Yu, Jianmin</t>
    <phoneticPr fontId="2" type="noConversion"/>
  </si>
  <si>
    <t>Fu, Yaokun; Zhang, Lu*; Li, Yuan; Guo, Sanyang; Yu, Han; Wang, Wenfeng; Ren, Kailiang; Zhang, Wei; Han, Shumin*</t>
    <phoneticPr fontId="2" type="noConversion"/>
  </si>
  <si>
    <t>Zhang, Wen; Zhao, Ming-Chun; Wang, Zhenbo; Tan, Lili; Qi, Yingwei; Yin, Deng-Feng*; Yang, Ke; Atrens, Andrej</t>
    <phoneticPr fontId="2" type="noConversion"/>
  </si>
  <si>
    <t>Sun, Wanting; He, Yang; Qiao, Xiaoguang*; Zhao, Xiaojun; Chen, Houwen; Gao, Nong; Starink, Marco J.; Zheng, Mingyi*</t>
    <phoneticPr fontId="2" type="noConversion"/>
  </si>
  <si>
    <t>Gao, Haiguang; Shi, Rui; Liu, Yana*; Zhu, Yunfeng*; Zhang, Jiguang; Li, Liquan; Hu, Xiaohui</t>
    <phoneticPr fontId="2" type="noConversion"/>
  </si>
  <si>
    <t>Gnedenkov, A. S.*; Sinebryukhov, S. L.; Filonina, V. S.; Gnedenkov, S., V</t>
    <phoneticPr fontId="2" type="noConversion"/>
  </si>
  <si>
    <t>Li, Yan; Lu, Xiaopeng*; Serdechnova, Maria; Blawert, Carsten; Zheludkevich, Mikhail L.; Qian, Kun; Zhang, Tao; Wang, Fuhui</t>
    <phoneticPr fontId="2" type="noConversion"/>
  </si>
  <si>
    <t>Zhang, Jianyue; Miao, Jiashi; Balasubramani, Nagasivamuni; Cho, Dae Hyun; Avey, Thomas; Chang, Chia-Yu; Luo, Alan A.*</t>
    <phoneticPr fontId="2" type="noConversion"/>
  </si>
  <si>
    <t>Han, Guang; Lu, Yangfan; Jia, Hongxing; Ding, Zhao; Wu, Liang; Shi, Yue; Wang, Guoyu; Luo, Qun; Chen, Yu'an; Wang, Jingfeng; Huang, Guangsheng*; Zhou, Xiaoyuan*; Li, Qian*; Pan, Fusheng</t>
    <phoneticPr fontId="2" type="noConversion"/>
  </si>
  <si>
    <t>Song, Guang-Ling*; Atrens, Andrej</t>
    <phoneticPr fontId="2" type="noConversion"/>
  </si>
  <si>
    <t>Ahmed, Mohamed M. Z.*; Seleman, Mohamed M. El-Sayed; Fydrych, Dariusz; Cam, Gurel</t>
    <phoneticPr fontId="2" type="noConversion"/>
  </si>
  <si>
    <t>Chen, Yonghua; Wu, Liang*; Yao, Wenhui; Wu, Jiahao; Serdechnova, Maria; Blawert, Carsten; Zheludkevich, Mikhail L.; Yuan, Yuan; Xie, Zhihui; Pan, Fusheng</t>
    <phoneticPr fontId="2" type="noConversion"/>
  </si>
  <si>
    <t>Ouyang, Yibo; Kang, Huijun; Guo, Enyu*; Qiu, Ri*; Su, Keqiang; Chen, Zongning; Wang, Tongmin*</t>
    <phoneticPr fontId="2" type="noConversion"/>
  </si>
  <si>
    <t>Bai, Jingying*; Yang, Yan; Wen, Chen*; Chen, Jing; Zhou, Gang; Jiang, Bin; Peng, Xiaodong; Pan, Fusheng</t>
    <phoneticPr fontId="2" type="noConversion"/>
  </si>
  <si>
    <t>Liu, Bo*; Yang, Jian; Zhang, Xiaoyu; Yang, Qin; Zhang, Jinsheng; Li, Xiaoqing</t>
    <phoneticPr fontId="2" type="noConversion"/>
  </si>
  <si>
    <t>LI, Jianwei; Qiu, Youmin; Yang, Junjie*; Sheng, Yinying; Yi, Yanliang; Zeng, Xun; Chen, Lianxi; Yin, Fengliang; Su, Jiangzhou; Zhang, Tiejun; Tong, Xin*; Guo, Bin</t>
    <phoneticPr fontId="2" type="noConversion"/>
  </si>
  <si>
    <t>Yang, Youwen; Lu, Changfu; Shen, Lida; Zhao, Zhenyu; Peng, Shuping*; Shuai, Cijun*</t>
    <phoneticPr fontId="2" type="noConversion"/>
  </si>
  <si>
    <t>Wang, Gerry Gang; Weiler, J. P.*</t>
    <phoneticPr fontId="2" type="noConversion"/>
  </si>
  <si>
    <t>Yang, Yan*; Xiong, Xiaoming; Chen, Jing; Peng, Xiaodong*; Chen, Daolun; Pan, Fusheng*</t>
    <phoneticPr fontId="2" type="noConversion"/>
  </si>
  <si>
    <t>15-47</t>
    <phoneticPr fontId="1" type="noConversion"/>
  </si>
  <si>
    <t>217-229</t>
    <phoneticPr fontId="1" type="noConversion"/>
  </si>
  <si>
    <t>629-640</t>
    <phoneticPr fontId="1" type="noConversion"/>
  </si>
  <si>
    <t>78-87</t>
    <phoneticPr fontId="1" type="noConversion"/>
  </si>
  <si>
    <t>2611-2654</t>
    <phoneticPr fontId="1" type="noConversion"/>
  </si>
  <si>
    <t>Development and application of magnesium alloy parts for automotive OEMs: A review
Liu, Bo*; Yang, Jian; Zhang, Xiaoyu; Yang, Qin; Zhang, Jinsheng; Li, Xiaoqing, (2023) 11(1) 15-47.</t>
  </si>
  <si>
    <t>Effect of grain refinement induced by wire and arc additive manufacture (WAAM) on the corrosion behaviors of AZ31 magnesium alloy in NaCl solution
LI, Jianwei; Qiu, Youmin; Yang, Junjie*; Sheng, Yinying; Yi, Yanliang; Zeng, Xun; Chen, Lianxi; Yin, Fengliang; Su, Jiangzhou; Zhang, Tiejun; Tong, Xin*; Guo, Bin, (2023) 11(1) 217-229.</t>
  </si>
  <si>
    <t>In-situ deposition of apatite layer to protect Mg-based composite fabricated via laser additive manufacturing
Yang, Youwen; Lu, Changfu; Shen, Lida; Zhao, Zhenyu; Peng, Shuping*; Shuai, Cijun*, (2023) 11(2) 629-640.</t>
  </si>
  <si>
    <t>Recent developments in high-pressure die-cast magnesium alloys for automotive and future applications
Wang, Gerry Gang; Weiler, J. P.*, (2023) 11(1) 78-87.</t>
  </si>
  <si>
    <t>Research advances of magnesium and magnesium alloys worldwide in 2022
Yang, Yan*; Xiong, Xiaoming; Chen, Jing; Peng, Xiaodong*; Chen, Daolun; Pan, Fusheng*, (2023) 11(8) 2611-2654.</t>
  </si>
  <si>
    <t>A novel method towards improving the hydrogen storage properties of hypoeutectic Mg-Ni alloy via ultrasonic treatment
Ding, Xin; Chen, Ruirun*; Chen, Xiaoyu; Fang, Hongze; Wang, Qi; Su, Yanqing; Guo, Jingjie, (2023) 11(3)  903-915.</t>
  </si>
  <si>
    <t>Additive manufacturing of biodegradable magnesium-based materials: Design strategies, properties, and biomedical applications
Badkoobeh, Farzad; Mostaan, Hossein*; Rafiei, Mahdi; Bakhsheshi-Rad, Hamid Reza*; RamaKrishna, Seeram; Chen, Xiongbiao, (2023) 11(3) 801-839.</t>
  </si>
  <si>
    <t>Bimodal grain structure formation and strengthening mechanisms in Mg-Mn-Al-Ca extrusion alloys
Zhang, Jianyue; Peng, Peng*; Yang, Qingshan; Luo, Alan A.*, (2023) 11(12) 4407-4419.</t>
  </si>
  <si>
    <t>Corrosion behavior of composite coatings containing hydroxyapatite particles on Mg alloys by plasma electrolytic oxidation: A review
Fattah-alhosseini, Arash*; Chaharmahali, Razieh; Alizad, Sajad; Kaseem, Mosab*, (2023) 11(9) 2999-3011.</t>
  </si>
  <si>
    <t>Design of self-healing PEO-based protective layers containing in-situ grown LDH loaded with inhibitor on the MA8 magnesium alloy
Gnedenkov, A. S.*; Sinebryukhov, S. L.; Nomerovskii, A. D.; Filonina, V. S.; Ustinov, A. Yu.; Gnedenkov, S. V., (2023) 11(10) 3688-3709.</t>
  </si>
  <si>
    <t>Effect of aging treatment on the precipitation transformation and age hardening of Mg-Gd-Y-Zn-Zr alloy
Meng, Mu*; Zhang, Honglei; Gao, Zhi; Lei, Genxing; Yu, Jianmin, (2023) 11(12) 4628-4643.</t>
  </si>
  <si>
    <t>Effect of ternary transition metal sulfide FeNi2S4 on hydrogen storage performance of MgH2
Fu, Yaokun; Zhang, Lu*; Li, Yuan; Guo, Sanyang; Yu, Han; Wang, Wenfeng; Ren, Kailiang; Zhang, Wei; Han, Shumin*, (2023) 11(8) 2927-2938.</t>
  </si>
  <si>
    <t>Enhanced initial biodegradation resistance of the biomedical Mg-Cu alloy by surface nanomodification
Zhang, Wen; Zhao, Ming-Chun; Wang, Zhenbo; Tan, Lili; Qi, Yingwei; Yin, Deng-Feng*; Yang, Ke; Atrens, Andrej, (2023) 11(8) 2776-2788.</t>
  </si>
  <si>
    <t>Exceptional thermal stability and enhanced hardness in a nanostructured Mg-Gd-Y-Zn-Zr alloy processed by high pressure torsion
Sun, Wanting; He, Yang; Qiao, Xiaoguang*; Zhao, Xiaojun; Chen, Houwen; Gao, Nong; Starink, Marco J.; Zheng, Mingyi*, (2023) 11(12) 4589-4602.</t>
  </si>
  <si>
    <t>Facet-dependent catalytic activity of two-dimensional Ti3C2Tx MXene on hydrogen storage performance of MgH2
Gao, Haiguang; Shi, Rui; Liu, Yana*; Zhu, Yunfeng*; Zhang, Jiguang; Li, Liquan; Hu, Xiaohui, (2023) 11(10) 3724-3735.</t>
  </si>
  <si>
    <t>Hydroxyapatite-containing PEO-coating design for biodegradable Mg-0.8Ca alloy: Formation and corrosion behaviour
Gnedenkov, A. S.*; Sinebryukhov, S. L.; Filonina, V. S.; Gnedenkov, S., V, (2023) 11(12) 4468-4484.</t>
  </si>
  <si>
    <t>Incorporation of LDH nanocontainers into plasma electrolytic oxidation coatings on Mg alloy
Li, Yan; Lu, Xiaopeng*; Serdechnova, Maria; Blawert, Carsten; Zheludkevich, Mikhail L.; Qian, Kun; Zhang, Tao; Wang, Fuhui, (2023) 11(4) 1236-1246.</t>
  </si>
  <si>
    <t>Magnesium research and applications: Past, present and future
Zhang, Jianyue; Miao, Jiashi; Balasubramani, Nagasivamuni; Cho, Dae Hyun; Avey, Thomas; Chang, Chia-Yu; Luo, Alan A.*, (2023) 11(11) 3867-3895.</t>
  </si>
  <si>
    <t>Magnesium-based energy materials: Progress, challenges, and perspectives
Han, Guang; Lu, Yangfan; Jia, Hongxing; Ding, Zhao; Wu, Liang; Shi, Yue; Wang, Guoyu; Luo, Qun; Chen, Yu'an; Wang, Jingfeng; Huang, Guangsheng*; Zhou, Xiaoyuan*; Li, Qian*; Pan, Fusheng, (2023) 11(11) 3896-3825.</t>
  </si>
  <si>
    <t>Recently deepened insights regarding Mg corrosion and advanced engineering applications of Mg alloys
Song, Guang-Ling*; Atrens, Andrej, (2023) 11(11) 3848-3991.</t>
  </si>
  <si>
    <t>Review on friction stir welding of dissimilar magnesium and aluminum alloys: Scientometric analysis and strategies for achieving high-quality joints
Ahmed, Mohamed M. Z.*; Seleman, Mohamed M. El-Sayed; Fydrych, Dariusz; Cam, Gurel, (2023) 11(11) 4082-4127.</t>
  </si>
  <si>
    <t>Smart micro/nano container-based self-healing coatings on magnesium alloys: A review
Chen, Yonghua; Wu, Liang*; Yao, Wenhui; Wu, Jiahao; Serdechnova, Maria; Blawert, Carsten; Zheludkevich, Mikhail L.; Yuan, Yuan; Xie, Zhihui; Pan, Fusheng, (2023) 11(7) 2230-2259.</t>
  </si>
  <si>
    <t>Thermo-driven oleogel-based self-healing slippery surface behaving superior corrosion inhibition to Mg-Li alloy
Ouyang, Yibo; Kang, Huijun; Guo, Enyu*; Qiu, Ri*; Su, Keqiang; Chen, Zongning; Wang, Tongmin*, (2023) 11(12) 4710-4723.</t>
  </si>
  <si>
    <t>Development and application of magnesium alloy parts for automotive OEMs: A review
Liu, Bo*; Yang, Jian; Zhang, Xiaoyu; Yang, Qin; Zhang, Jinsheng; Li, Xiaoqing, (2023) 11(1) 15-47.</t>
    <phoneticPr fontId="1" type="noConversion"/>
  </si>
  <si>
    <t>Applications of magnesium alloys for aerospace: A review
Bai, Jingying*; Yang, Yan; Wen, Chen*; Chen, Jing; Zhou, Gang; Jiang, Bin; Peng, Xiaodong; Pan, Fusheng, (2023) 11(10) 3609-3619.</t>
    <phoneticPr fontId="1" type="noConversion"/>
  </si>
  <si>
    <t>A novel method towards improving the hydrogen storage properties of hypoeutectic Mg-Ni alloy via ultrasonic treatment
Ding, Xin; Chen, Ruirun*; Chen, Xiaoyu; Fang, Hongze; Wang, Qi; Su, Yanqing; Guo, Jingjie, (2023) 11(3)  903-915.</t>
    <phoneticPr fontId="1" type="noConversion"/>
  </si>
  <si>
    <t>Effect of grain refinement induced by wire and arc additive manufacture (WAAM) on the corrosion behaviors of AZ31 magnesium alloy in NaCl solution
LI, Jianwei; Qiu, Youmin; Yang, Junjie*; Sheng, Yinying; Yi, Yanliang; Zeng, Xun; Chen, Lianxi; Yin, Fengliang; Su, Jiangzhou; Zhang, Tiejun; Tong, Xin*; Guo, Bin, (2023) 11(1) 217-229.</t>
    <phoneticPr fontId="1" type="noConversion"/>
  </si>
  <si>
    <t>In-situ deposition of apatite layer to protect Mg-based composite fabricated via laser additive manufacturing
Yang, Youwen; Lu, Changfu; Shen, Lida; Zhao, Zhenyu; Peng, Shuping*; Shuai, Cijun*, (2023) 11(2) 629-640.</t>
    <phoneticPr fontId="1" type="noConversion"/>
  </si>
  <si>
    <t>Recent developments in high-pressure die-cast magnesium alloys for automotive and future applications
Wang, Gerry Gang; Weiler, J. P.*, (2023) 11(1) 78-87.</t>
    <phoneticPr fontId="1" type="noConversion"/>
  </si>
  <si>
    <t>Research advances of magnesium and magnesium alloys worldwide in 2022
Yang, Yan*; Xiong, Xiaoming; Chen, Jing; Peng, Xiaodong*; Chen, Daolun; Pan, Fusheng*, (2023) 11(8) 2611-2654.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</si>
</sst>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微软雅黑"/>
      <family val="2"/>
      <charset val="134"/>
    </font>
    <font>
      <b/>
      <sz val="10"/>
      <name val="Times New Roman"/>
      <family val="1"/>
    </font>
    <font>
      <b/>
      <sz val="10"/>
      <name val="宋体"/>
      <family val="1"/>
      <charset val="134"/>
    </font>
    <font>
      <b/>
      <sz val="16"/>
      <color rgb="FF666666"/>
      <name val="Arial"/>
      <family val="2"/>
    </font>
    <font>
      <b/>
      <sz val="14"/>
      <color rgb="FF666666"/>
      <name val="Arial"/>
      <family val="2"/>
    </font>
    <font>
      <sz val="16"/>
      <color rgb="FF666666"/>
      <name val="Arial"/>
      <family val="2"/>
    </font>
    <font>
      <sz val="14"/>
      <color rgb="FF666666"/>
      <name val="Arial"/>
      <family val="2"/>
    </font>
    <font>
      <u/>
      <sz val="11"/>
      <color theme="10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3" fillId="0" borderId="1" xfId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quanan2016@163.com;qali@haust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0CEE4-9E1A-4C2B-A941-184C38FD8A8A}">
  <dimension ref="A1:L93"/>
  <sheetViews>
    <sheetView tabSelected="1" topLeftCell="A64" zoomScale="90" zoomScaleNormal="90" workbookViewId="0">
      <selection activeCell="P70" sqref="P70"/>
    </sheetView>
  </sheetViews>
  <sheetFormatPr defaultRowHeight="13.8" x14ac:dyDescent="0.25"/>
  <cols>
    <col min="1" max="3" width="29.44140625" customWidth="1"/>
    <col min="4" max="4" width="59.33203125" hidden="1" customWidth="1"/>
    <col min="5" max="5" width="17.88671875" hidden="1" customWidth="1"/>
    <col min="6" max="6" width="9.109375" hidden="1" customWidth="1"/>
    <col min="7" max="7" width="7.44140625" hidden="1" customWidth="1"/>
    <col min="8" max="8" width="10.5546875" hidden="1" customWidth="1"/>
    <col min="9" max="10" width="116.88671875" style="12" hidden="1" customWidth="1"/>
    <col min="11" max="11" width="22.33203125" hidden="1" customWidth="1"/>
    <col min="12" max="12" width="40" hidden="1" customWidth="1"/>
    <col min="13" max="13" width="0" hidden="1" customWidth="1"/>
  </cols>
  <sheetData>
    <row r="1" spans="1:3" ht="40.5" customHeight="1" thickBot="1" x14ac:dyDescent="0.3">
      <c r="A1" s="13" t="s">
        <v>133</v>
      </c>
      <c r="B1" s="14"/>
      <c r="C1" s="15"/>
    </row>
    <row r="2" spans="1:3" ht="18" thickBot="1" x14ac:dyDescent="0.3">
      <c r="A2" s="8" t="s">
        <v>134</v>
      </c>
      <c r="B2" s="8" t="s">
        <v>135</v>
      </c>
      <c r="C2" s="8" t="s">
        <v>136</v>
      </c>
    </row>
    <row r="3" spans="1:3" ht="15.6" x14ac:dyDescent="0.25">
      <c r="A3" s="6" t="s">
        <v>40</v>
      </c>
      <c r="B3" s="6" t="s">
        <v>24</v>
      </c>
      <c r="C3" s="9" t="s">
        <v>6</v>
      </c>
    </row>
    <row r="4" spans="1:3" ht="15.6" x14ac:dyDescent="0.25">
      <c r="A4" s="6" t="s">
        <v>96</v>
      </c>
      <c r="B4" s="6" t="s">
        <v>113</v>
      </c>
      <c r="C4" s="9" t="s">
        <v>1</v>
      </c>
    </row>
    <row r="5" spans="1:3" ht="15.6" x14ac:dyDescent="0.25">
      <c r="A5" s="6" t="s">
        <v>99</v>
      </c>
      <c r="B5" s="6" t="s">
        <v>4</v>
      </c>
      <c r="C5" s="9" t="s">
        <v>6</v>
      </c>
    </row>
    <row r="6" spans="1:3" ht="15.6" x14ac:dyDescent="0.25">
      <c r="A6" s="6" t="s">
        <v>105</v>
      </c>
      <c r="B6" s="6" t="s">
        <v>0</v>
      </c>
      <c r="C6" s="9" t="s">
        <v>6</v>
      </c>
    </row>
    <row r="7" spans="1:3" ht="15.6" x14ac:dyDescent="0.25">
      <c r="A7" s="6" t="s">
        <v>104</v>
      </c>
      <c r="B7" s="6" t="s">
        <v>98</v>
      </c>
      <c r="C7" s="9" t="s">
        <v>114</v>
      </c>
    </row>
    <row r="8" spans="1:3" ht="15.6" x14ac:dyDescent="0.25">
      <c r="A8" s="6" t="s">
        <v>41</v>
      </c>
      <c r="B8" s="6" t="s">
        <v>0</v>
      </c>
      <c r="C8" s="9" t="s">
        <v>6</v>
      </c>
    </row>
    <row r="9" spans="1:3" ht="31.2" x14ac:dyDescent="0.25">
      <c r="A9" s="6" t="s">
        <v>97</v>
      </c>
      <c r="B9" s="6" t="s">
        <v>52</v>
      </c>
      <c r="C9" s="9" t="s">
        <v>6</v>
      </c>
    </row>
    <row r="10" spans="1:3" x14ac:dyDescent="0.25">
      <c r="A10" s="7" t="s">
        <v>101</v>
      </c>
      <c r="B10" s="5" t="s">
        <v>102</v>
      </c>
      <c r="C10" s="1" t="s">
        <v>51</v>
      </c>
    </row>
    <row r="11" spans="1:3" ht="15.6" x14ac:dyDescent="0.25">
      <c r="A11" s="6" t="s">
        <v>103</v>
      </c>
      <c r="B11" s="6" t="s">
        <v>20</v>
      </c>
      <c r="C11" s="9" t="s">
        <v>6</v>
      </c>
    </row>
    <row r="12" spans="1:3" ht="31.2" x14ac:dyDescent="0.25">
      <c r="A12" s="6" t="s">
        <v>100</v>
      </c>
      <c r="B12" s="6" t="s">
        <v>10</v>
      </c>
      <c r="C12" s="9" t="s">
        <v>6</v>
      </c>
    </row>
    <row r="13" spans="1:3" ht="15.6" x14ac:dyDescent="0.25">
      <c r="A13" s="6" t="s">
        <v>39</v>
      </c>
      <c r="B13" s="6" t="s">
        <v>17</v>
      </c>
      <c r="C13" s="9" t="s">
        <v>6</v>
      </c>
    </row>
    <row r="14" spans="1:3" ht="15.6" x14ac:dyDescent="0.25">
      <c r="A14" s="6" t="s">
        <v>44</v>
      </c>
      <c r="B14" s="6" t="s">
        <v>23</v>
      </c>
      <c r="C14" s="9" t="s">
        <v>6</v>
      </c>
    </row>
    <row r="15" spans="1:3" ht="14.4" thickBot="1" x14ac:dyDescent="0.3"/>
    <row r="16" spans="1:3" ht="21.6" thickBot="1" x14ac:dyDescent="0.3">
      <c r="A16" s="13" t="s">
        <v>137</v>
      </c>
      <c r="B16" s="14"/>
      <c r="C16" s="15"/>
    </row>
    <row r="17" spans="1:3" ht="18" thickBot="1" x14ac:dyDescent="0.3">
      <c r="A17" s="8" t="s">
        <v>134</v>
      </c>
      <c r="B17" s="8" t="s">
        <v>135</v>
      </c>
      <c r="C17" s="8" t="s">
        <v>136</v>
      </c>
    </row>
    <row r="18" spans="1:3" x14ac:dyDescent="0.25">
      <c r="A18" s="5" t="s">
        <v>12</v>
      </c>
      <c r="B18" s="5" t="s">
        <v>120</v>
      </c>
      <c r="C18" s="5" t="s">
        <v>6</v>
      </c>
    </row>
    <row r="19" spans="1:3" ht="27.6" x14ac:dyDescent="0.25">
      <c r="A19" s="5" t="s">
        <v>53</v>
      </c>
      <c r="B19" s="5" t="s">
        <v>122</v>
      </c>
      <c r="C19" s="5" t="s">
        <v>6</v>
      </c>
    </row>
    <row r="20" spans="1:3" x14ac:dyDescent="0.25">
      <c r="A20" s="5" t="s">
        <v>107</v>
      </c>
      <c r="B20" s="5" t="s">
        <v>123</v>
      </c>
      <c r="C20" s="5" t="s">
        <v>6</v>
      </c>
    </row>
    <row r="21" spans="1:3" x14ac:dyDescent="0.25">
      <c r="A21" s="5" t="s">
        <v>115</v>
      </c>
      <c r="B21" s="5" t="s">
        <v>121</v>
      </c>
      <c r="C21" s="5" t="s">
        <v>6</v>
      </c>
    </row>
    <row r="22" spans="1:3" ht="27.6" x14ac:dyDescent="0.25">
      <c r="A22" s="5" t="s">
        <v>106</v>
      </c>
      <c r="B22" s="5" t="s">
        <v>124</v>
      </c>
      <c r="C22" s="5" t="s">
        <v>6</v>
      </c>
    </row>
    <row r="23" spans="1:3" x14ac:dyDescent="0.25">
      <c r="A23" s="5" t="s">
        <v>129</v>
      </c>
      <c r="B23" s="5" t="s">
        <v>130</v>
      </c>
      <c r="C23" s="5" t="s">
        <v>55</v>
      </c>
    </row>
    <row r="24" spans="1:3" x14ac:dyDescent="0.25">
      <c r="A24" s="5" t="s">
        <v>18</v>
      </c>
      <c r="B24" s="5" t="s">
        <v>20</v>
      </c>
      <c r="C24" s="5" t="s">
        <v>6</v>
      </c>
    </row>
    <row r="25" spans="1:3" x14ac:dyDescent="0.25">
      <c r="A25" s="7" t="s">
        <v>32</v>
      </c>
      <c r="B25" s="7" t="s">
        <v>36</v>
      </c>
      <c r="C25" s="7" t="s">
        <v>33</v>
      </c>
    </row>
    <row r="26" spans="1:3" x14ac:dyDescent="0.25">
      <c r="A26" s="5" t="s">
        <v>116</v>
      </c>
      <c r="B26" s="5" t="s">
        <v>4</v>
      </c>
      <c r="C26" s="5" t="s">
        <v>6</v>
      </c>
    </row>
    <row r="27" spans="1:3" x14ac:dyDescent="0.25">
      <c r="A27" s="5" t="s">
        <v>28</v>
      </c>
      <c r="B27" s="5" t="s">
        <v>131</v>
      </c>
      <c r="C27" s="5" t="s">
        <v>55</v>
      </c>
    </row>
    <row r="28" spans="1:3" x14ac:dyDescent="0.25">
      <c r="A28" s="5" t="s">
        <v>110</v>
      </c>
      <c r="B28" s="5" t="s">
        <v>23</v>
      </c>
      <c r="C28" s="5" t="s">
        <v>6</v>
      </c>
    </row>
    <row r="29" spans="1:3" x14ac:dyDescent="0.25">
      <c r="A29" s="5" t="s">
        <v>109</v>
      </c>
      <c r="B29" s="5" t="s">
        <v>2</v>
      </c>
      <c r="C29" s="5" t="s">
        <v>6</v>
      </c>
    </row>
    <row r="30" spans="1:3" x14ac:dyDescent="0.25">
      <c r="A30" s="5" t="s">
        <v>22</v>
      </c>
      <c r="B30" s="5" t="s">
        <v>121</v>
      </c>
      <c r="C30" s="5" t="s">
        <v>6</v>
      </c>
    </row>
    <row r="31" spans="1:3" ht="27.6" x14ac:dyDescent="0.25">
      <c r="A31" s="5" t="s">
        <v>54</v>
      </c>
      <c r="B31" s="5" t="s">
        <v>125</v>
      </c>
      <c r="C31" s="5" t="s">
        <v>6</v>
      </c>
    </row>
    <row r="32" spans="1:3" x14ac:dyDescent="0.25">
      <c r="A32" s="5" t="s">
        <v>21</v>
      </c>
      <c r="B32" s="5" t="s">
        <v>126</v>
      </c>
      <c r="C32" s="5" t="s">
        <v>6</v>
      </c>
    </row>
    <row r="33" spans="1:3" x14ac:dyDescent="0.25">
      <c r="A33" s="5" t="s">
        <v>117</v>
      </c>
      <c r="B33" s="5" t="s">
        <v>127</v>
      </c>
      <c r="C33" s="5" t="s">
        <v>6</v>
      </c>
    </row>
    <row r="34" spans="1:3" x14ac:dyDescent="0.25">
      <c r="A34" s="5" t="s">
        <v>118</v>
      </c>
      <c r="B34" s="5" t="s">
        <v>2</v>
      </c>
      <c r="C34" s="5" t="s">
        <v>6</v>
      </c>
    </row>
    <row r="35" spans="1:3" x14ac:dyDescent="0.25">
      <c r="A35" s="5" t="s">
        <v>14</v>
      </c>
      <c r="B35" s="5" t="s">
        <v>2</v>
      </c>
      <c r="C35" s="5" t="s">
        <v>6</v>
      </c>
    </row>
    <row r="36" spans="1:3" x14ac:dyDescent="0.25">
      <c r="A36" s="5" t="s">
        <v>108</v>
      </c>
      <c r="B36" s="5" t="s">
        <v>43</v>
      </c>
      <c r="C36" s="5" t="s">
        <v>6</v>
      </c>
    </row>
    <row r="37" spans="1:3" ht="41.4" x14ac:dyDescent="0.25">
      <c r="A37" s="7" t="s">
        <v>50</v>
      </c>
      <c r="B37" s="7" t="s">
        <v>128</v>
      </c>
      <c r="C37" s="7" t="s">
        <v>6</v>
      </c>
    </row>
    <row r="38" spans="1:3" ht="27.6" x14ac:dyDescent="0.25">
      <c r="A38" s="5" t="s">
        <v>9</v>
      </c>
      <c r="B38" s="5" t="s">
        <v>10</v>
      </c>
      <c r="C38" s="5" t="s">
        <v>6</v>
      </c>
    </row>
    <row r="39" spans="1:3" x14ac:dyDescent="0.25">
      <c r="A39" s="5" t="s">
        <v>119</v>
      </c>
      <c r="B39" s="5" t="s">
        <v>17</v>
      </c>
      <c r="C39" s="5" t="s">
        <v>6</v>
      </c>
    </row>
    <row r="40" spans="1:3" x14ac:dyDescent="0.25">
      <c r="A40" s="5" t="s">
        <v>132</v>
      </c>
      <c r="B40" s="5" t="s">
        <v>38</v>
      </c>
      <c r="C40" s="5" t="s">
        <v>37</v>
      </c>
    </row>
    <row r="41" spans="1:3" x14ac:dyDescent="0.25">
      <c r="A41" s="5" t="s">
        <v>16</v>
      </c>
      <c r="B41" s="5" t="s">
        <v>7</v>
      </c>
      <c r="C41" s="5" t="s">
        <v>6</v>
      </c>
    </row>
    <row r="42" spans="1:3" x14ac:dyDescent="0.25">
      <c r="A42" s="5" t="s">
        <v>15</v>
      </c>
      <c r="B42" s="5" t="s">
        <v>121</v>
      </c>
      <c r="C42" s="5" t="s">
        <v>6</v>
      </c>
    </row>
    <row r="43" spans="1:3" ht="14.4" thickBot="1" x14ac:dyDescent="0.3"/>
    <row r="44" spans="1:3" ht="21" thickBot="1" x14ac:dyDescent="0.3">
      <c r="A44" s="16" t="s">
        <v>138</v>
      </c>
      <c r="B44" s="17"/>
      <c r="C44" s="18"/>
    </row>
    <row r="45" spans="1:3" ht="18" thickBot="1" x14ac:dyDescent="0.3">
      <c r="A45" s="10" t="s">
        <v>139</v>
      </c>
      <c r="B45" s="10" t="s">
        <v>135</v>
      </c>
      <c r="C45" s="10" t="s">
        <v>136</v>
      </c>
    </row>
    <row r="46" spans="1:3" ht="31.2" x14ac:dyDescent="0.25">
      <c r="A46" s="6" t="s">
        <v>140</v>
      </c>
      <c r="B46" s="6" t="s">
        <v>111</v>
      </c>
      <c r="C46" s="6" t="s">
        <v>35</v>
      </c>
    </row>
    <row r="47" spans="1:3" ht="31.2" x14ac:dyDescent="0.25">
      <c r="A47" s="6" t="s">
        <v>5</v>
      </c>
      <c r="B47" s="6" t="s">
        <v>11</v>
      </c>
      <c r="C47" s="6" t="s">
        <v>6</v>
      </c>
    </row>
    <row r="48" spans="1:3" ht="31.2" x14ac:dyDescent="0.25">
      <c r="A48" s="6" t="s">
        <v>8</v>
      </c>
      <c r="B48" s="6" t="s">
        <v>126</v>
      </c>
      <c r="C48" s="6" t="s">
        <v>6</v>
      </c>
    </row>
    <row r="49" spans="1:3" ht="15.6" x14ac:dyDescent="0.25">
      <c r="A49" s="6" t="s">
        <v>31</v>
      </c>
      <c r="B49" s="6" t="s">
        <v>29</v>
      </c>
      <c r="C49" s="6" t="s">
        <v>30</v>
      </c>
    </row>
    <row r="50" spans="1:3" ht="15.6" x14ac:dyDescent="0.25">
      <c r="A50" s="6" t="s">
        <v>141</v>
      </c>
      <c r="B50" s="6" t="s">
        <v>142</v>
      </c>
      <c r="C50" s="6" t="s">
        <v>6</v>
      </c>
    </row>
    <row r="51" spans="1:3" ht="15.6" x14ac:dyDescent="0.25">
      <c r="A51" s="6" t="s">
        <v>46</v>
      </c>
      <c r="B51" s="6" t="s">
        <v>4</v>
      </c>
      <c r="C51" s="6" t="s">
        <v>6</v>
      </c>
    </row>
    <row r="52" spans="1:3" ht="15.6" x14ac:dyDescent="0.25">
      <c r="A52" s="6" t="s">
        <v>13</v>
      </c>
      <c r="B52" s="6" t="s">
        <v>143</v>
      </c>
      <c r="C52" s="6" t="s">
        <v>6</v>
      </c>
    </row>
    <row r="53" spans="1:3" ht="15.6" x14ac:dyDescent="0.25">
      <c r="A53" s="6" t="s">
        <v>129</v>
      </c>
      <c r="B53" s="6" t="s">
        <v>130</v>
      </c>
      <c r="C53" s="6" t="s">
        <v>55</v>
      </c>
    </row>
    <row r="54" spans="1:3" ht="15.6" x14ac:dyDescent="0.25">
      <c r="A54" s="6" t="s">
        <v>47</v>
      </c>
      <c r="B54" s="6" t="s">
        <v>4</v>
      </c>
      <c r="C54" s="6" t="s">
        <v>6</v>
      </c>
    </row>
    <row r="55" spans="1:3" ht="15.6" x14ac:dyDescent="0.25">
      <c r="A55" s="6" t="s">
        <v>144</v>
      </c>
      <c r="B55" s="6" t="s">
        <v>145</v>
      </c>
      <c r="C55" s="6" t="s">
        <v>146</v>
      </c>
    </row>
    <row r="56" spans="1:3" ht="15.6" x14ac:dyDescent="0.25">
      <c r="A56" s="6" t="s">
        <v>42</v>
      </c>
      <c r="B56" s="6" t="s">
        <v>36</v>
      </c>
      <c r="C56" s="6" t="s">
        <v>33</v>
      </c>
    </row>
    <row r="57" spans="1:3" ht="15.6" x14ac:dyDescent="0.25">
      <c r="A57" s="6" t="s">
        <v>147</v>
      </c>
      <c r="B57" s="6" t="s">
        <v>148</v>
      </c>
      <c r="C57" s="6" t="s">
        <v>55</v>
      </c>
    </row>
    <row r="58" spans="1:3" ht="31.2" x14ac:dyDescent="0.25">
      <c r="A58" s="6" t="s">
        <v>25</v>
      </c>
      <c r="B58" s="6" t="s">
        <v>26</v>
      </c>
      <c r="C58" s="6" t="s">
        <v>27</v>
      </c>
    </row>
    <row r="59" spans="1:3" ht="31.2" x14ac:dyDescent="0.25">
      <c r="A59" s="6" t="s">
        <v>149</v>
      </c>
      <c r="B59" s="6" t="s">
        <v>150</v>
      </c>
      <c r="C59" s="6" t="s">
        <v>33</v>
      </c>
    </row>
    <row r="60" spans="1:3" ht="31.2" x14ac:dyDescent="0.25">
      <c r="A60" s="6" t="s">
        <v>28</v>
      </c>
      <c r="B60" s="6" t="s">
        <v>151</v>
      </c>
      <c r="C60" s="6" t="s">
        <v>55</v>
      </c>
    </row>
    <row r="61" spans="1:3" ht="31.2" x14ac:dyDescent="0.25">
      <c r="A61" s="6" t="s">
        <v>49</v>
      </c>
      <c r="B61" s="6" t="s">
        <v>152</v>
      </c>
      <c r="C61" s="6" t="s">
        <v>6</v>
      </c>
    </row>
    <row r="62" spans="1:3" ht="15.6" x14ac:dyDescent="0.25">
      <c r="A62" s="6" t="s">
        <v>153</v>
      </c>
      <c r="B62" s="6" t="s">
        <v>131</v>
      </c>
      <c r="C62" s="6" t="s">
        <v>55</v>
      </c>
    </row>
    <row r="63" spans="1:3" ht="31.2" x14ac:dyDescent="0.25">
      <c r="A63" s="6" t="s">
        <v>48</v>
      </c>
      <c r="B63" s="6" t="s">
        <v>152</v>
      </c>
      <c r="C63" s="6" t="s">
        <v>6</v>
      </c>
    </row>
    <row r="64" spans="1:3" ht="31.2" x14ac:dyDescent="0.25">
      <c r="A64" s="6" t="s">
        <v>9</v>
      </c>
      <c r="B64" s="6" t="s">
        <v>10</v>
      </c>
      <c r="C64" s="6" t="s">
        <v>6</v>
      </c>
    </row>
    <row r="65" spans="1:12" ht="15.6" x14ac:dyDescent="0.25">
      <c r="A65" s="6" t="s">
        <v>132</v>
      </c>
      <c r="B65" s="6" t="s">
        <v>38</v>
      </c>
      <c r="C65" s="6" t="s">
        <v>37</v>
      </c>
    </row>
    <row r="67" spans="1:12" ht="21" x14ac:dyDescent="0.4">
      <c r="A67" s="19" t="s">
        <v>154</v>
      </c>
      <c r="B67" s="19"/>
      <c r="C67" s="19"/>
    </row>
    <row r="68" spans="1:12" ht="41.4" customHeight="1" x14ac:dyDescent="0.25">
      <c r="A68" s="24" t="s">
        <v>243</v>
      </c>
      <c r="B68" s="25"/>
      <c r="C68" s="26"/>
      <c r="D68" s="5" t="s">
        <v>208</v>
      </c>
      <c r="E68" s="5" t="s">
        <v>112</v>
      </c>
      <c r="F68" s="1" t="s">
        <v>160</v>
      </c>
      <c r="G68" s="1" t="s">
        <v>169</v>
      </c>
      <c r="H68" t="s">
        <v>173</v>
      </c>
      <c r="I68" s="12" t="str">
        <f>A68&amp;CHAR(10)&amp;D68&amp;F68&amp;G68&amp;H68&amp;"."</f>
        <v>Applications of magnesium alloys for aerospace: A review
Bai, Jingying*; Yang, Yan; Wen, Chen*; Chen, Jing; Zhou, Gang; Jiang, Bin; Peng, Xiaodong; Pan, Fusheng, (2023) 11(10) 3609-3619.
Bai, Jingying*; Yang, Yan; Wen, Chen*; Chen, Jing; Zhou, Gang; Jiang, Bin; Peng, Xiaodong; Pan, Fusheng, (2023) 11(10) 3609-3619.</v>
      </c>
      <c r="J68" s="12" t="s">
        <v>243</v>
      </c>
      <c r="L68" s="23" t="str">
        <f>HYPERLINK("http://dx.doi.org/10.1016/j.jma.2023.07.011","http://dx.doi.org/10.1016/j.jma.2023.07.011")</f>
        <v>http://dx.doi.org/10.1016/j.jma.2023.07.011</v>
      </c>
    </row>
    <row r="69" spans="1:12" ht="41.4" customHeight="1" x14ac:dyDescent="0.25">
      <c r="A69" s="24" t="s">
        <v>242</v>
      </c>
      <c r="B69" s="25"/>
      <c r="C69" s="26"/>
      <c r="D69" s="5" t="s">
        <v>209</v>
      </c>
      <c r="E69" s="5" t="s">
        <v>90</v>
      </c>
      <c r="F69" s="1" t="s">
        <v>160</v>
      </c>
      <c r="G69" s="1" t="s">
        <v>170</v>
      </c>
      <c r="H69" s="1" t="s">
        <v>214</v>
      </c>
      <c r="I69" s="12" t="str">
        <f>A69&amp;CHAR(10)&amp;D69&amp;F69&amp;G69&amp;H69&amp;"."</f>
        <v>Development and application of magnesium alloy parts for automotive OEMs: A review
Liu, Bo*; Yang, Jian; Zhang, Xiaoyu; Yang, Qin; Zhang, Jinsheng; Li, Xiaoqing, (2023) 11(1) 15-47.
Liu, Bo*; Yang, Jian; Zhang, Xiaoyu; Yang, Qin; Zhang, Jinsheng; Li, Xiaoqing, (2023) 11(1) 15-47.</v>
      </c>
      <c r="J69" s="12" t="s">
        <v>219</v>
      </c>
      <c r="L69" s="1" t="str">
        <f>HYPERLINK("http://dx.doi.org/10.1016/j.jma.2022.12.015","http://dx.doi.org/10.1016/j.jma.2022.12.015")</f>
        <v>http://dx.doi.org/10.1016/j.jma.2022.12.015</v>
      </c>
    </row>
    <row r="70" spans="1:12" ht="82.8" customHeight="1" x14ac:dyDescent="0.25">
      <c r="A70" s="24" t="s">
        <v>245</v>
      </c>
      <c r="B70" s="25"/>
      <c r="C70" s="26"/>
      <c r="D70" s="5" t="s">
        <v>210</v>
      </c>
      <c r="E70" s="5" t="s">
        <v>92</v>
      </c>
      <c r="F70" s="1" t="s">
        <v>160</v>
      </c>
      <c r="G70" s="1" t="s">
        <v>170</v>
      </c>
      <c r="H70" s="1" t="s">
        <v>215</v>
      </c>
      <c r="I70" s="12" t="str">
        <f t="shared" ref="I70:J73" si="0">A70&amp;CHAR(10)&amp;D70&amp;F70&amp;G70&amp;H70&amp;"."</f>
        <v>Effect of grain refinement induced by wire and arc additive manufacture (WAAM) on the corrosion behaviors of AZ31 magnesium alloy in NaCl solution
LI, Jianwei; Qiu, Youmin; Yang, Junjie*; Sheng, Yinying; Yi, Yanliang; Zeng, Xun; Chen, Lianxi; Yin, Fengliang; Su, Jiangzhou; Zhang, Tiejun; Tong, Xin*; Guo, Bin, (2023) 11(1) 217-229.
LI, Jianwei; Qiu, Youmin; Yang, Junjie*; Sheng, Yinying; Yi, Yanliang; Zeng, Xun; Chen, Lianxi; Yin, Fengliang; Su, Jiangzhou; Zhang, Tiejun; Tong, Xin*; Guo, Bin, (2023) 11(1) 217-229.</v>
      </c>
      <c r="J70" s="12" t="s">
        <v>220</v>
      </c>
      <c r="L70" s="1" t="str">
        <f>HYPERLINK("http://dx.doi.org/10.1016/j.jma.2023.09.015","http://dx.doi.org/10.1016/j.jma.2023.09.015")</f>
        <v>http://dx.doi.org/10.1016/j.jma.2023.09.015</v>
      </c>
    </row>
    <row r="71" spans="1:12" ht="41.4" customHeight="1" x14ac:dyDescent="0.25">
      <c r="A71" s="24" t="s">
        <v>246</v>
      </c>
      <c r="B71" s="25"/>
      <c r="C71" s="26"/>
      <c r="D71" s="5" t="s">
        <v>211</v>
      </c>
      <c r="E71" s="5" t="s">
        <v>91</v>
      </c>
      <c r="F71" s="1" t="s">
        <v>160</v>
      </c>
      <c r="G71" s="1" t="s">
        <v>171</v>
      </c>
      <c r="H71" s="1" t="s">
        <v>216</v>
      </c>
      <c r="I71" s="12" t="str">
        <f t="shared" si="0"/>
        <v>In-situ deposition of apatite layer to protect Mg-based composite fabricated via laser additive manufacturing
Yang, Youwen; Lu, Changfu; Shen, Lida; Zhao, Zhenyu; Peng, Shuping*; Shuai, Cijun*, (2023) 11(2) 629-640.
Yang, Youwen; Lu, Changfu; Shen, Lida; Zhao, Zhenyu; Peng, Shuping*; Shuai, Cijun*, (2023) 11(2) 629-640.</v>
      </c>
      <c r="J71" s="12" t="s">
        <v>221</v>
      </c>
      <c r="L71" s="1" t="str">
        <f>HYPERLINK("http://dx.doi.org/10.1016/j.jma.2022.10.001","http://dx.doi.org/10.1016/j.jma.2022.10.001")</f>
        <v>http://dx.doi.org/10.1016/j.jma.2022.10.001</v>
      </c>
    </row>
    <row r="72" spans="1:12" ht="41.4" customHeight="1" x14ac:dyDescent="0.25">
      <c r="A72" s="24" t="s">
        <v>247</v>
      </c>
      <c r="B72" s="25"/>
      <c r="C72" s="26"/>
      <c r="D72" s="5" t="s">
        <v>212</v>
      </c>
      <c r="E72" s="5" t="s">
        <v>88</v>
      </c>
      <c r="F72" s="1" t="s">
        <v>160</v>
      </c>
      <c r="G72" s="1" t="s">
        <v>170</v>
      </c>
      <c r="H72" s="1" t="s">
        <v>217</v>
      </c>
      <c r="I72" s="12" t="str">
        <f t="shared" si="0"/>
        <v>Recent developments in high-pressure die-cast magnesium alloys for automotive and future applications
Wang, Gerry Gang; Weiler, J. P.*, (2023) 11(1) 78-87.
Wang, Gerry Gang; Weiler, J. P.*, (2023) 11(1) 78-87.</v>
      </c>
      <c r="J72" s="12" t="s">
        <v>222</v>
      </c>
      <c r="L72" s="1" t="str">
        <f>HYPERLINK("http://dx.doi.org/10.1016/j.jma.2021.04.009","http://dx.doi.org/10.1016/j.jma.2021.04.009")</f>
        <v>http://dx.doi.org/10.1016/j.jma.2021.04.009</v>
      </c>
    </row>
    <row r="73" spans="1:12" ht="41.4" customHeight="1" x14ac:dyDescent="0.25">
      <c r="A73" s="24" t="s">
        <v>248</v>
      </c>
      <c r="B73" s="25"/>
      <c r="C73" s="26"/>
      <c r="D73" s="5" t="s">
        <v>213</v>
      </c>
      <c r="E73" s="5" t="s">
        <v>89</v>
      </c>
      <c r="F73" s="1" t="s">
        <v>160</v>
      </c>
      <c r="G73" s="1" t="s">
        <v>172</v>
      </c>
      <c r="H73" s="1" t="s">
        <v>218</v>
      </c>
      <c r="I73" s="12" t="str">
        <f t="shared" si="0"/>
        <v>Research advances of magnesium and magnesium alloys worldwide in 2022
Yang, Yan*; Xiong, Xiaoming; Chen, Jing; Peng, Xiaodong*; Chen, Daolun; Pan, Fusheng*, (2023) 11(8) 2611-2654.
Yang, Yan*; Xiong, Xiaoming; Chen, Jing; Peng, Xiaodong*; Chen, Daolun; Pan, Fusheng*, (2023) 11(8) 2611-2654.</v>
      </c>
      <c r="J73" s="12" t="s">
        <v>223</v>
      </c>
      <c r="L73" s="1" t="str">
        <f>HYPERLINK("http://dx.doi.org/10.1016/j.jma.2021.04.007","http://dx.doi.org/10.1016/j.jma.2021.04.007")</f>
        <v>http://dx.doi.org/10.1016/j.jma.2021.04.007</v>
      </c>
    </row>
    <row r="74" spans="1:12" x14ac:dyDescent="0.25">
      <c r="A74" s="20"/>
      <c r="B74" s="20"/>
      <c r="C74" s="20"/>
    </row>
    <row r="75" spans="1:12" ht="21" x14ac:dyDescent="0.4">
      <c r="A75" s="19" t="s">
        <v>155</v>
      </c>
      <c r="B75" s="19"/>
      <c r="C75" s="19"/>
      <c r="D75" s="3" t="s">
        <v>93</v>
      </c>
      <c r="E75" s="3" t="s">
        <v>94</v>
      </c>
      <c r="F75" s="2" t="s">
        <v>95</v>
      </c>
      <c r="G75" s="11" t="s">
        <v>156</v>
      </c>
      <c r="H75" s="11" t="s">
        <v>157</v>
      </c>
      <c r="I75" s="4"/>
      <c r="J75" s="4"/>
      <c r="K75" s="2" t="s">
        <v>56</v>
      </c>
      <c r="L75" s="2" t="s">
        <v>57</v>
      </c>
    </row>
    <row r="76" spans="1:12" ht="41.4" x14ac:dyDescent="0.25">
      <c r="A76" s="24" t="s">
        <v>244</v>
      </c>
      <c r="B76" s="25"/>
      <c r="C76" s="26"/>
      <c r="D76" s="5" t="s">
        <v>159</v>
      </c>
      <c r="E76" s="5" t="s">
        <v>86</v>
      </c>
      <c r="F76" s="1" t="s">
        <v>160</v>
      </c>
      <c r="G76" s="1" t="s">
        <v>161</v>
      </c>
      <c r="H76" s="1" t="s">
        <v>158</v>
      </c>
      <c r="I76" s="22" t="str">
        <f>A76&amp;CHAR(10)&amp;D76&amp;F76&amp;G76&amp;H76&amp;"."</f>
        <v>A novel method towards improving the hydrogen storage properties of hypoeutectic Mg-Ni alloy via ultrasonic treatment
Ding, Xin; Chen, Ruirun*; Chen, Xiaoyu; Fang, Hongze; Wang, Qi; Su, Yanqing; Guo, Jingjie, (2023) 11(3)  903-915.
Ding, Xin; Chen, Ruirun*; Chen, Xiaoyu; Fang, Hongze; Wang, Qi; Su, Yanqing; Guo, Jingjie, (2023) 11(3)  903-915.</v>
      </c>
      <c r="J76" s="22" t="s">
        <v>224</v>
      </c>
      <c r="K76" s="1" t="s">
        <v>87</v>
      </c>
      <c r="L76" s="1" t="str">
        <f>HYPERLINK("http://dx.doi.org/10.1016/j.jma.2021.06.003","http://dx.doi.org/10.1016/j.jma.2021.06.003")</f>
        <v>http://dx.doi.org/10.1016/j.jma.2021.06.003</v>
      </c>
    </row>
    <row r="77" spans="1:12" ht="69" x14ac:dyDescent="0.25">
      <c r="A77" s="27" t="s">
        <v>225</v>
      </c>
      <c r="B77" s="28"/>
      <c r="C77" s="29"/>
      <c r="D77" s="5" t="s">
        <v>191</v>
      </c>
      <c r="E77" s="5" t="s">
        <v>70</v>
      </c>
      <c r="F77" s="1" t="s">
        <v>160</v>
      </c>
      <c r="G77" s="1" t="s">
        <v>161</v>
      </c>
      <c r="H77" t="s">
        <v>174</v>
      </c>
      <c r="I77" s="5" t="str">
        <f t="shared" ref="I77:I93" si="1">A77&amp;CHAR(10)&amp;D77&amp;F77&amp;G77&amp;H77&amp;"."</f>
        <v>Additive manufacturing of biodegradable magnesium-based materials: Design strategies, properties, and biomedical applications
Badkoobeh, Farzad; Mostaan, Hossein*; Rafiei, Mahdi; Bakhsheshi-Rad, Hamid Reza*; RamaKrishna, Seeram; Chen, Xiongbiao, (2023) 11(3) 801-839.
Badkoobeh, Farzad; Mostaan, Hossein*; Rafiei, Mahdi; Bakhsheshi-Rad, Hamid Reza*; RamaKrishna, Seeram; Chen, Xiongbiao, (2023) 11(3) 801-839.</v>
      </c>
      <c r="J77" s="5" t="s">
        <v>225</v>
      </c>
      <c r="K77" s="1" t="s">
        <v>71</v>
      </c>
      <c r="L77" s="23" t="str">
        <f>HYPERLINK("http://dx.doi.org/10.1016/j.jma.2022.12.001","http://dx.doi.org/10.1016/j.jma.2022.12.001")</f>
        <v>http://dx.doi.org/10.1016/j.jma.2022.12.001</v>
      </c>
    </row>
    <row r="78" spans="1:12" ht="41.4" x14ac:dyDescent="0.25">
      <c r="A78" s="27" t="s">
        <v>226</v>
      </c>
      <c r="B78" s="28"/>
      <c r="C78" s="29"/>
      <c r="D78" s="5" t="s">
        <v>192</v>
      </c>
      <c r="E78" s="5" t="s">
        <v>74</v>
      </c>
      <c r="F78" s="1" t="s">
        <v>160</v>
      </c>
      <c r="G78" s="1" t="s">
        <v>162</v>
      </c>
      <c r="H78" t="s">
        <v>175</v>
      </c>
      <c r="I78" s="5" t="str">
        <f t="shared" si="1"/>
        <v>Bimodal grain structure formation and strengthening mechanisms in Mg-Mn-Al-Ca extrusion alloys
Zhang, Jianyue; Peng, Peng*; Yang, Qingshan; Luo, Alan A.*, (2023) 11(12) 4407-4419.
Zhang, Jianyue; Peng, Peng*; Yang, Qingshan; Luo, Alan A.*, (2023) 11(12) 4407-4419.</v>
      </c>
      <c r="J78" s="5" t="s">
        <v>226</v>
      </c>
      <c r="K78" s="1" t="s">
        <v>75</v>
      </c>
      <c r="L78" s="23" t="str">
        <f>HYPERLINK("http://dx.doi.org/10.1016/j.jma.2022.12.012","http://dx.doi.org/10.1016/j.jma.2022.12.012")</f>
        <v>http://dx.doi.org/10.1016/j.jma.2022.12.012</v>
      </c>
    </row>
    <row r="79" spans="1:12" ht="41.4" x14ac:dyDescent="0.25">
      <c r="A79" s="27" t="s">
        <v>227</v>
      </c>
      <c r="B79" s="28"/>
      <c r="C79" s="29"/>
      <c r="D79" s="5" t="s">
        <v>193</v>
      </c>
      <c r="E79" s="5" t="s">
        <v>84</v>
      </c>
      <c r="F79" s="1" t="s">
        <v>160</v>
      </c>
      <c r="G79" s="1" t="s">
        <v>163</v>
      </c>
      <c r="H79" t="s">
        <v>176</v>
      </c>
      <c r="I79" s="5" t="str">
        <f t="shared" si="1"/>
        <v>Corrosion behavior of composite coatings containing hydroxyapatite particles on Mg alloys by plasma electrolytic oxidation: A review
Fattah-alhosseini, Arash*; Chaharmahali, Razieh; Alizad, Sajad; Kaseem, Mosab*, (2023) 11(9) 2999-3011.
Fattah-alhosseini, Arash*; Chaharmahali, Razieh; Alizad, Sajad; Kaseem, Mosab*, (2023) 11(9) 2999-3011.</v>
      </c>
      <c r="J79" s="5" t="s">
        <v>227</v>
      </c>
      <c r="K79" s="1" t="s">
        <v>85</v>
      </c>
      <c r="L79" s="23" t="str">
        <f>HYPERLINK("http://dx.doi.org/10.1016/j.jma.2023.09.003","http://dx.doi.org/10.1016/j.jma.2023.09.003")</f>
        <v>http://dx.doi.org/10.1016/j.jma.2023.09.003</v>
      </c>
    </row>
    <row r="80" spans="1:12" ht="41.4" x14ac:dyDescent="0.25">
      <c r="A80" s="27" t="s">
        <v>228</v>
      </c>
      <c r="B80" s="28"/>
      <c r="C80" s="29"/>
      <c r="D80" s="5" t="s">
        <v>194</v>
      </c>
      <c r="E80" s="5" t="s">
        <v>63</v>
      </c>
      <c r="F80" s="1" t="s">
        <v>160</v>
      </c>
      <c r="G80" s="1" t="s">
        <v>164</v>
      </c>
      <c r="H80" t="s">
        <v>177</v>
      </c>
      <c r="I80" s="5" t="str">
        <f t="shared" si="1"/>
        <v>Design of self-healing PEO-based protective layers containing in-situ grown LDH loaded with inhibitor on the MA8 magnesium alloy
Gnedenkov, A. S.*; Sinebryukhov, S. L.; Nomerovskii, A. D.; Filonina, V. S.; Ustinov, A. Yu.; Gnedenkov, S. V., (2023) 11(10) 3688-3709.
Gnedenkov, A. S.*; Sinebryukhov, S. L.; Nomerovskii, A. D.; Filonina, V. S.; Ustinov, A. Yu.; Gnedenkov, S. V., (2023) 11(10) 3688-3709.</v>
      </c>
      <c r="J80" s="5" t="s">
        <v>228</v>
      </c>
      <c r="K80" s="1" t="s">
        <v>34</v>
      </c>
      <c r="L80" s="23" t="str">
        <f>HYPERLINK("http://dx.doi.org/10.1016/j.jma.2023.07.016","http://dx.doi.org/10.1016/j.jma.2023.07.016")</f>
        <v>http://dx.doi.org/10.1016/j.jma.2023.07.016</v>
      </c>
    </row>
    <row r="81" spans="1:12" ht="41.4" x14ac:dyDescent="0.25">
      <c r="A81" s="27" t="s">
        <v>229</v>
      </c>
      <c r="B81" s="28"/>
      <c r="C81" s="29"/>
      <c r="D81" s="5" t="s">
        <v>195</v>
      </c>
      <c r="E81" s="5" t="s">
        <v>68</v>
      </c>
      <c r="F81" s="1" t="s">
        <v>160</v>
      </c>
      <c r="G81" s="1" t="s">
        <v>162</v>
      </c>
      <c r="H81" t="s">
        <v>178</v>
      </c>
      <c r="I81" s="5" t="str">
        <f t="shared" si="1"/>
        <v>Effect of aging treatment on the precipitation transformation and age hardening of Mg-Gd-Y-Zn-Zr alloy
Meng, Mu*; Zhang, Honglei; Gao, Zhi; Lei, Genxing; Yu, Jianmin, (2023) 11(12) 4628-4643.
Meng, Mu*; Zhang, Honglei; Gao, Zhi; Lei, Genxing; Yu, Jianmin, (2023) 11(12) 4628-4643.</v>
      </c>
      <c r="J81" s="5" t="s">
        <v>229</v>
      </c>
      <c r="K81" s="1" t="s">
        <v>69</v>
      </c>
      <c r="L81" s="23" t="str">
        <f>HYPERLINK("http://dx.doi.org/10.1016/j.jma.2022.02.012","http://dx.doi.org/10.1016/j.jma.2022.02.012")</f>
        <v>http://dx.doi.org/10.1016/j.jma.2022.02.012</v>
      </c>
    </row>
    <row r="82" spans="1:12" ht="69" x14ac:dyDescent="0.25">
      <c r="A82" s="27" t="s">
        <v>230</v>
      </c>
      <c r="B82" s="28"/>
      <c r="C82" s="29"/>
      <c r="D82" s="5" t="s">
        <v>196</v>
      </c>
      <c r="E82" s="5" t="s">
        <v>77</v>
      </c>
      <c r="F82" s="1" t="s">
        <v>160</v>
      </c>
      <c r="G82" s="1" t="s">
        <v>165</v>
      </c>
      <c r="H82" t="s">
        <v>179</v>
      </c>
      <c r="I82" s="5" t="str">
        <f t="shared" si="1"/>
        <v>Effect of ternary transition metal sulfide FeNi2S4 on hydrogen storage performance of MgH2
Fu, Yaokun; Zhang, Lu*; Li, Yuan; Guo, Sanyang; Yu, Han; Wang, Wenfeng; Ren, Kailiang; Zhang, Wei; Han, Shumin*, (2023) 11(8) 2927-2938.
Fu, Yaokun; Zhang, Lu*; Li, Yuan; Guo, Sanyang; Yu, Han; Wang, Wenfeng; Ren, Kailiang; Zhang, Wei; Han, Shumin*, (2023) 11(8) 2927-2938.</v>
      </c>
      <c r="J82" s="5" t="s">
        <v>230</v>
      </c>
      <c r="K82" s="1" t="s">
        <v>3</v>
      </c>
      <c r="L82" s="23" t="str">
        <f>HYPERLINK("http://dx.doi.org/10.1016/j.jma.2021.11.033","http://dx.doi.org/10.1016/j.jma.2021.11.033")</f>
        <v>http://dx.doi.org/10.1016/j.jma.2021.11.033</v>
      </c>
    </row>
    <row r="83" spans="1:12" ht="41.4" x14ac:dyDescent="0.25">
      <c r="A83" s="27" t="s">
        <v>231</v>
      </c>
      <c r="B83" s="28" t="s">
        <v>231</v>
      </c>
      <c r="C83" s="29" t="s">
        <v>231</v>
      </c>
      <c r="D83" s="5" t="s">
        <v>197</v>
      </c>
      <c r="E83" s="5" t="s">
        <v>78</v>
      </c>
      <c r="F83" s="1" t="s">
        <v>160</v>
      </c>
      <c r="G83" s="1" t="s">
        <v>165</v>
      </c>
      <c r="H83" t="s">
        <v>180</v>
      </c>
      <c r="I83" s="5" t="str">
        <f t="shared" si="1"/>
        <v>Enhanced initial biodegradation resistance of the biomedical Mg-Cu alloy by surface nanomodification
Zhang, Wen; Zhao, Ming-Chun; Wang, Zhenbo; Tan, Lili; Qi, Yingwei; Yin, Deng-Feng*; Yang, Ke; Atrens, Andrej, (2023) 11(8) 2776-2788.
Zhang, Wen; Zhao, Ming-Chun; Wang, Zhenbo; Tan, Lili; Qi, Yingwei; Yin, Deng-Feng*; Yang, Ke; Atrens, Andrej, (2023) 11(8) 2776-2788.</v>
      </c>
      <c r="J83" s="5" t="s">
        <v>231</v>
      </c>
      <c r="K83" s="1" t="s">
        <v>79</v>
      </c>
      <c r="L83" s="23" t="str">
        <f>HYPERLINK("http://dx.doi.org/10.1016/j.jma.2021.12.013","http://dx.doi.org/10.1016/j.jma.2021.12.013")</f>
        <v>http://dx.doi.org/10.1016/j.jma.2021.12.013</v>
      </c>
    </row>
    <row r="84" spans="1:12" ht="69" x14ac:dyDescent="0.25">
      <c r="A84" s="27" t="s">
        <v>232</v>
      </c>
      <c r="B84" s="28" t="s">
        <v>232</v>
      </c>
      <c r="C84" s="29" t="s">
        <v>232</v>
      </c>
      <c r="D84" s="5" t="s">
        <v>198</v>
      </c>
      <c r="E84" s="5" t="s">
        <v>72</v>
      </c>
      <c r="F84" s="1" t="s">
        <v>160</v>
      </c>
      <c r="G84" s="1" t="s">
        <v>162</v>
      </c>
      <c r="H84" t="s">
        <v>181</v>
      </c>
      <c r="I84" s="5" t="str">
        <f t="shared" si="1"/>
        <v>Exceptional thermal stability and enhanced hardness in a nanostructured Mg-Gd-Y-Zn-Zr alloy processed by high pressure torsion
Sun, Wanting; He, Yang; Qiao, Xiaoguang*; Zhao, Xiaojun; Chen, Houwen; Gao, Nong; Starink, Marco J.; Zheng, Mingyi*, (2023) 11(12) 4589-4602.
Sun, Wanting; He, Yang; Qiao, Xiaoguang*; Zhao, Xiaojun; Chen, Houwen; Gao, Nong; Starink, Marco J.; Zheng, Mingyi*, (2023) 11(12) 4589-4602.</v>
      </c>
      <c r="J84" s="5" t="s">
        <v>232</v>
      </c>
      <c r="K84" s="1" t="s">
        <v>73</v>
      </c>
      <c r="L84" s="23" t="str">
        <f>HYPERLINK("http://dx.doi.org/10.1016/j.jma.2022.04.003","http://dx.doi.org/10.1016/j.jma.2022.04.003")</f>
        <v>http://dx.doi.org/10.1016/j.jma.2022.04.003</v>
      </c>
    </row>
    <row r="85" spans="1:12" ht="41.4" x14ac:dyDescent="0.25">
      <c r="A85" s="27" t="s">
        <v>233</v>
      </c>
      <c r="B85" s="28" t="s">
        <v>233</v>
      </c>
      <c r="C85" s="29" t="s">
        <v>233</v>
      </c>
      <c r="D85" s="21" t="s">
        <v>199</v>
      </c>
      <c r="E85" s="5" t="s">
        <v>66</v>
      </c>
      <c r="F85" s="1" t="s">
        <v>160</v>
      </c>
      <c r="G85" s="1" t="s">
        <v>164</v>
      </c>
      <c r="H85" t="s">
        <v>182</v>
      </c>
      <c r="I85" s="5" t="str">
        <f t="shared" si="1"/>
        <v>Facet-dependent catalytic activity of two-dimensional Ti3C2Tx MXene on hydrogen storage performance of MgH2
Gao, Haiguang; Shi, Rui; Liu, Yana*; Zhu, Yunfeng*; Zhang, Jiguang; Li, Liquan; Hu, Xiaohui, (2023) 11(10) 3724-3735.
Gao, Haiguang; Shi, Rui; Liu, Yana*; Zhu, Yunfeng*; Zhang, Jiguang; Li, Liquan; Hu, Xiaohui, (2023) 11(10) 3724-3735.</v>
      </c>
      <c r="J85" s="5" t="s">
        <v>233</v>
      </c>
      <c r="K85" s="1" t="s">
        <v>67</v>
      </c>
      <c r="L85" s="23" t="str">
        <f>HYPERLINK("http://dx.doi.org/10.1016/j.jma.2022.02.006","http://dx.doi.org/10.1016/j.jma.2022.02.006")</f>
        <v>http://dx.doi.org/10.1016/j.jma.2022.02.006</v>
      </c>
    </row>
    <row r="86" spans="1:12" ht="41.4" x14ac:dyDescent="0.25">
      <c r="A86" s="27" t="s">
        <v>234</v>
      </c>
      <c r="B86" s="28" t="s">
        <v>234</v>
      </c>
      <c r="C86" s="29" t="s">
        <v>234</v>
      </c>
      <c r="D86" s="5" t="s">
        <v>200</v>
      </c>
      <c r="E86" s="5" t="s">
        <v>63</v>
      </c>
      <c r="F86" s="1" t="s">
        <v>160</v>
      </c>
      <c r="G86" s="1" t="s">
        <v>162</v>
      </c>
      <c r="H86" t="s">
        <v>183</v>
      </c>
      <c r="I86" s="5" t="str">
        <f t="shared" si="1"/>
        <v>Hydroxyapatite-containing PEO-coating design for biodegradable Mg-0.8Ca alloy: Formation and corrosion behaviour
Gnedenkov, A. S.*; Sinebryukhov, S. L.; Filonina, V. S.; Gnedenkov, S., V, (2023) 11(12) 4468-4484.
Gnedenkov, A. S.*; Sinebryukhov, S. L.; Filonina, V. S.; Gnedenkov, S., V, (2023) 11(12) 4468-4484.</v>
      </c>
      <c r="J86" s="5" t="s">
        <v>234</v>
      </c>
      <c r="K86" s="1" t="s">
        <v>34</v>
      </c>
      <c r="L86" s="23" t="str">
        <f>HYPERLINK("http://dx.doi.org/10.1016/j.jma.2022.12.002","http://dx.doi.org/10.1016/j.jma.2022.12.002")</f>
        <v>http://dx.doi.org/10.1016/j.jma.2022.12.002</v>
      </c>
    </row>
    <row r="87" spans="1:12" ht="69" x14ac:dyDescent="0.25">
      <c r="A87" s="27" t="s">
        <v>235</v>
      </c>
      <c r="B87" s="28" t="s">
        <v>235</v>
      </c>
      <c r="C87" s="29" t="s">
        <v>235</v>
      </c>
      <c r="D87" s="5" t="s">
        <v>201</v>
      </c>
      <c r="E87" s="5" t="s">
        <v>76</v>
      </c>
      <c r="F87" s="1" t="s">
        <v>160</v>
      </c>
      <c r="G87" s="1" t="s">
        <v>166</v>
      </c>
      <c r="H87" t="s">
        <v>184</v>
      </c>
      <c r="I87" s="5" t="str">
        <f t="shared" si="1"/>
        <v>Incorporation of LDH nanocontainers into plasma electrolytic oxidation coatings on Mg alloy
Li, Yan; Lu, Xiaopeng*; Serdechnova, Maria; Blawert, Carsten; Zheludkevich, Mikhail L.; Qian, Kun; Zhang, Tao; Wang, Fuhui, (2023) 11(4) 1236-1246.
Li, Yan; Lu, Xiaopeng*; Serdechnova, Maria; Blawert, Carsten; Zheludkevich, Mikhail L.; Qian, Kun; Zhang, Tao; Wang, Fuhui, (2023) 11(4) 1236-1246.</v>
      </c>
      <c r="J87" s="5" t="s">
        <v>235</v>
      </c>
      <c r="K87" s="1" t="s">
        <v>19</v>
      </c>
      <c r="L87" s="23" t="str">
        <f>HYPERLINK("http://dx.doi.org/10.1016/j.jma.2021.07.015","http://dx.doi.org/10.1016/j.jma.2021.07.015")</f>
        <v>http://dx.doi.org/10.1016/j.jma.2021.07.015</v>
      </c>
    </row>
    <row r="88" spans="1:12" ht="69" x14ac:dyDescent="0.25">
      <c r="A88" s="27" t="s">
        <v>236</v>
      </c>
      <c r="B88" s="28" t="s">
        <v>236</v>
      </c>
      <c r="C88" s="29" t="s">
        <v>236</v>
      </c>
      <c r="D88" s="5" t="s">
        <v>202</v>
      </c>
      <c r="E88" s="5" t="s">
        <v>62</v>
      </c>
      <c r="F88" s="1" t="s">
        <v>160</v>
      </c>
      <c r="G88" s="1" t="s">
        <v>167</v>
      </c>
      <c r="H88" t="s">
        <v>185</v>
      </c>
      <c r="I88" s="5" t="str">
        <f t="shared" si="1"/>
        <v>Magnesium research and applications: Past, present and future
Zhang, Jianyue; Miao, Jiashi; Balasubramani, Nagasivamuni; Cho, Dae Hyun; Avey, Thomas; Chang, Chia-Yu; Luo, Alan A.*, (2023) 11(11) 3867-3895.
Zhang, Jianyue; Miao, Jiashi; Balasubramani, Nagasivamuni; Cho, Dae Hyun; Avey, Thomas; Chang, Chia-Yu; Luo, Alan A.*, (2023) 11(11) 3867-3895.</v>
      </c>
      <c r="J88" s="5" t="s">
        <v>236</v>
      </c>
      <c r="K88" s="1" t="s">
        <v>45</v>
      </c>
      <c r="L88" s="23" t="str">
        <f>HYPERLINK("http://dx.doi.org/10.1016/j.jma.2023.11.007","http://dx.doi.org/10.1016/j.jma.2023.11.007")</f>
        <v>http://dx.doi.org/10.1016/j.jma.2023.11.007</v>
      </c>
    </row>
    <row r="89" spans="1:12" ht="69" x14ac:dyDescent="0.25">
      <c r="A89" s="27" t="s">
        <v>237</v>
      </c>
      <c r="B89" s="28" t="s">
        <v>237</v>
      </c>
      <c r="C89" s="29" t="s">
        <v>237</v>
      </c>
      <c r="D89" s="5" t="s">
        <v>203</v>
      </c>
      <c r="E89" s="5" t="s">
        <v>60</v>
      </c>
      <c r="F89" s="1" t="s">
        <v>160</v>
      </c>
      <c r="G89" s="1" t="s">
        <v>167</v>
      </c>
      <c r="H89" t="s">
        <v>186</v>
      </c>
      <c r="I89" s="5" t="str">
        <f t="shared" si="1"/>
        <v>Magnesium-based energy materials: Progress, challenges, and perspectives
Han, Guang; Lu, Yangfan; Jia, Hongxing; Ding, Zhao; Wu, Liang; Shi, Yue; Wang, Guoyu; Luo, Qun; Chen, Yu'an; Wang, Jingfeng; Huang, Guangsheng*; Zhou, Xiaoyuan*; Li, Qian*; Pan, Fusheng, (2023) 11(11) 3896-3825.
Han, Guang; Lu, Yangfan; Jia, Hongxing; Ding, Zhao; Wu, Liang; Shi, Yue; Wang, Guoyu; Luo, Qun; Chen, Yu'an; Wang, Jingfeng; Huang, Guangsheng*; Zhou, Xiaoyuan*; Li, Qian*; Pan, Fusheng, (2023) 11(11) 3896-3825.</v>
      </c>
      <c r="J89" s="5" t="s">
        <v>237</v>
      </c>
      <c r="K89" s="1" t="s">
        <v>61</v>
      </c>
      <c r="L89" s="23" t="str">
        <f>HYPERLINK("http://dx.doi.org/10.1016/j.jma.2023.08.009","http://dx.doi.org/10.1016/j.jma.2023.08.009")</f>
        <v>http://dx.doi.org/10.1016/j.jma.2023.08.009</v>
      </c>
    </row>
    <row r="90" spans="1:12" ht="41.4" x14ac:dyDescent="0.25">
      <c r="A90" s="27" t="s">
        <v>238</v>
      </c>
      <c r="B90" s="28" t="s">
        <v>238</v>
      </c>
      <c r="C90" s="29" t="s">
        <v>238</v>
      </c>
      <c r="D90" s="5" t="s">
        <v>204</v>
      </c>
      <c r="E90" s="5" t="s">
        <v>64</v>
      </c>
      <c r="F90" s="1" t="s">
        <v>160</v>
      </c>
      <c r="G90" s="1" t="s">
        <v>167</v>
      </c>
      <c r="H90" t="s">
        <v>187</v>
      </c>
      <c r="I90" s="5" t="str">
        <f t="shared" si="1"/>
        <v>Recently deepened insights regarding Mg corrosion and advanced engineering applications of Mg alloys
Song, Guang-Ling*; Atrens, Andrej, (2023) 11(11) 3848-3991.
Song, Guang-Ling*; Atrens, Andrej, (2023) 11(11) 3848-3991.</v>
      </c>
      <c r="J90" s="5" t="s">
        <v>238</v>
      </c>
      <c r="K90" s="1" t="s">
        <v>65</v>
      </c>
      <c r="L90" s="23" t="str">
        <f>HYPERLINK("http://dx.doi.org/10.1016/j.jma.2023.08.012","http://dx.doi.org/10.1016/j.jma.2023.08.012")</f>
        <v>http://dx.doi.org/10.1016/j.jma.2023.08.012</v>
      </c>
    </row>
    <row r="91" spans="1:12" ht="55.2" x14ac:dyDescent="0.25">
      <c r="A91" s="27" t="s">
        <v>239</v>
      </c>
      <c r="B91" s="28" t="s">
        <v>239</v>
      </c>
      <c r="C91" s="29" t="s">
        <v>239</v>
      </c>
      <c r="D91" s="5" t="s">
        <v>205</v>
      </c>
      <c r="E91" s="5" t="s">
        <v>58</v>
      </c>
      <c r="F91" s="1" t="s">
        <v>160</v>
      </c>
      <c r="G91" s="1" t="s">
        <v>167</v>
      </c>
      <c r="H91" t="s">
        <v>188</v>
      </c>
      <c r="I91" s="5" t="str">
        <f t="shared" si="1"/>
        <v>Review on friction stir welding of dissimilar magnesium and aluminum alloys: Scientometric analysis and strategies for achieving high-quality joints
Ahmed, Mohamed M. Z.*; Seleman, Mohamed M. El-Sayed; Fydrych, Dariusz; Cam, Gurel, (2023) 11(11) 4082-4127.
Ahmed, Mohamed M. Z.*; Seleman, Mohamed M. El-Sayed; Fydrych, Dariusz; Cam, Gurel, (2023) 11(11) 4082-4127.</v>
      </c>
      <c r="J91" s="5" t="s">
        <v>239</v>
      </c>
      <c r="K91" s="1" t="s">
        <v>59</v>
      </c>
      <c r="L91" s="23" t="str">
        <f>HYPERLINK("http://dx.doi.org/10.1016/j.jma.2023.09.039","http://dx.doi.org/10.1016/j.jma.2023.09.039")</f>
        <v>http://dx.doi.org/10.1016/j.jma.2023.09.039</v>
      </c>
    </row>
    <row r="92" spans="1:12" ht="69" x14ac:dyDescent="0.25">
      <c r="A92" s="27" t="s">
        <v>240</v>
      </c>
      <c r="B92" s="28" t="s">
        <v>240</v>
      </c>
      <c r="C92" s="29" t="s">
        <v>240</v>
      </c>
      <c r="D92" s="5" t="s">
        <v>206</v>
      </c>
      <c r="E92" s="5" t="s">
        <v>80</v>
      </c>
      <c r="F92" s="1" t="s">
        <v>160</v>
      </c>
      <c r="G92" s="1" t="s">
        <v>168</v>
      </c>
      <c r="H92" t="s">
        <v>189</v>
      </c>
      <c r="I92" s="5" t="str">
        <f t="shared" si="1"/>
        <v>Smart micro/nano container-based self-healing coatings on magnesium alloys: A review
Chen, Yonghua; Wu, Liang*; Yao, Wenhui; Wu, Jiahao; Serdechnova, Maria; Blawert, Carsten; Zheludkevich, Mikhail L.; Yuan, Yuan; Xie, Zhihui; Pan, Fusheng, (2023) 11(7) 2230-2259.
Chen, Yonghua; Wu, Liang*; Yao, Wenhui; Wu, Jiahao; Serdechnova, Maria; Blawert, Carsten; Zheludkevich, Mikhail L.; Yuan, Yuan; Xie, Zhihui; Pan, Fusheng, (2023) 11(7) 2230-2259.</v>
      </c>
      <c r="J92" s="5" t="s">
        <v>240</v>
      </c>
      <c r="K92" s="1" t="s">
        <v>81</v>
      </c>
      <c r="L92" s="23" t="str">
        <f>HYPERLINK("http://dx.doi.org/10.1016/j.jma.2023.06.006","http://dx.doi.org/10.1016/j.jma.2023.06.006")</f>
        <v>http://dx.doi.org/10.1016/j.jma.2023.06.006</v>
      </c>
    </row>
    <row r="93" spans="1:12" ht="41.4" x14ac:dyDescent="0.25">
      <c r="A93" s="27" t="s">
        <v>241</v>
      </c>
      <c r="B93" s="28" t="s">
        <v>241</v>
      </c>
      <c r="C93" s="29" t="s">
        <v>241</v>
      </c>
      <c r="D93" s="5" t="s">
        <v>207</v>
      </c>
      <c r="E93" s="5" t="s">
        <v>82</v>
      </c>
      <c r="F93" s="1" t="s">
        <v>160</v>
      </c>
      <c r="G93" s="1" t="s">
        <v>162</v>
      </c>
      <c r="H93" t="s">
        <v>190</v>
      </c>
      <c r="I93" s="5" t="str">
        <f t="shared" si="1"/>
        <v>Thermo-driven oleogel-based self-healing slippery surface behaving superior corrosion inhibition to Mg-Li alloy
Ouyang, Yibo; Kang, Huijun; Guo, Enyu*; Qiu, Ri*; Su, Keqiang; Chen, Zongning; Wang, Tongmin*, (2023) 11(12) 4710-4723.
Ouyang, Yibo; Kang, Huijun; Guo, Enyu*; Qiu, Ri*; Su, Keqiang; Chen, Zongning; Wang, Tongmin*, (2023) 11(12) 4710-4723.</v>
      </c>
      <c r="J93" s="5" t="s">
        <v>241</v>
      </c>
      <c r="K93" s="1" t="s">
        <v>83</v>
      </c>
      <c r="L93" s="23" t="str">
        <f>HYPERLINK("http://dx.doi.org/10.1016/j.jma.2022.07.006","http://dx.doi.org/10.1016/j.jma.2022.07.006")</f>
        <v>http://dx.doi.org/10.1016/j.jma.2022.07.006</v>
      </c>
    </row>
  </sheetData>
  <mergeCells count="30">
    <mergeCell ref="A93:C93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81:C81"/>
    <mergeCell ref="A70:C70"/>
    <mergeCell ref="A72:C72"/>
    <mergeCell ref="A74:C74"/>
    <mergeCell ref="A75:C75"/>
    <mergeCell ref="A76:C76"/>
    <mergeCell ref="A77:C77"/>
    <mergeCell ref="A78:C78"/>
    <mergeCell ref="A79:C79"/>
    <mergeCell ref="A80:C80"/>
    <mergeCell ref="A71:C71"/>
    <mergeCell ref="A73:C73"/>
    <mergeCell ref="A69:C69"/>
    <mergeCell ref="A1:C1"/>
    <mergeCell ref="A16:C16"/>
    <mergeCell ref="A44:C44"/>
    <mergeCell ref="A67:C67"/>
    <mergeCell ref="A68:C68"/>
  </mergeCells>
  <phoneticPr fontId="1" type="noConversion"/>
  <conditionalFormatting sqref="A3:A14">
    <cfRule type="duplicateValues" dxfId="3" priority="4"/>
  </conditionalFormatting>
  <conditionalFormatting sqref="L68:L73">
    <cfRule type="duplicateValues" dxfId="1" priority="1" stopIfTrue="1"/>
  </conditionalFormatting>
  <conditionalFormatting sqref="L75:L93">
    <cfRule type="duplicateValues" dxfId="0" priority="2" stopIfTrue="1"/>
  </conditionalFormatting>
  <hyperlinks>
    <hyperlink ref="B9" r:id="rId1" display="liquanan2016@163.com;qali@haust.edu.cn" xr:uid="{9A158E94-9C0A-45CA-9345-BC5870AE07C0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2025-06-23T04:19:02Z</dcterms:modified>
</cp:coreProperties>
</file>